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drowak.Jadwiga\Desktop\"/>
    </mc:Choice>
  </mc:AlternateContent>
  <bookViews>
    <workbookView xWindow="0" yWindow="0" windowWidth="28800" windowHeight="11475"/>
  </bookViews>
  <sheets>
    <sheet name="Zaświadczenia na potrz. własne_" sheetId="1" r:id="rId1"/>
  </sheets>
  <calcPr calcId="152511"/>
</workbook>
</file>

<file path=xl/calcChain.xml><?xml version="1.0" encoding="utf-8"?>
<calcChain xmlns="http://schemas.openxmlformats.org/spreadsheetml/2006/main">
  <c r="D3" i="1" l="1"/>
  <c r="E3" i="1"/>
  <c r="D4" i="1"/>
  <c r="E4" i="1"/>
  <c r="D5" i="1"/>
  <c r="E5" i="1"/>
  <c r="D6" i="1"/>
  <c r="E6" i="1"/>
  <c r="D7" i="1"/>
  <c r="E7" i="1"/>
  <c r="C8" i="1"/>
  <c r="D8" i="1"/>
  <c r="D9" i="1"/>
  <c r="E9" i="1"/>
  <c r="D10" i="1"/>
  <c r="D11" i="1"/>
  <c r="D12" i="1"/>
  <c r="E12" i="1"/>
  <c r="D13" i="1"/>
  <c r="E13" i="1"/>
  <c r="D14" i="1"/>
  <c r="E14" i="1"/>
  <c r="D15" i="1"/>
  <c r="E15" i="1"/>
  <c r="D16" i="1"/>
  <c r="E16" i="1"/>
  <c r="D17" i="1"/>
  <c r="E17" i="1"/>
  <c r="D18" i="1"/>
  <c r="D19" i="1"/>
  <c r="E19" i="1"/>
  <c r="D20" i="1"/>
  <c r="E20" i="1"/>
  <c r="D21" i="1"/>
  <c r="E21" i="1"/>
  <c r="D22" i="1"/>
  <c r="E22" i="1"/>
  <c r="D23" i="1"/>
  <c r="D24" i="1"/>
  <c r="E24" i="1"/>
  <c r="D25" i="1"/>
  <c r="E25" i="1"/>
  <c r="D26" i="1"/>
  <c r="E26" i="1"/>
  <c r="D27" i="1"/>
  <c r="E27" i="1"/>
  <c r="D28" i="1"/>
  <c r="E28" i="1"/>
  <c r="D29" i="1"/>
  <c r="D30" i="1"/>
  <c r="E30" i="1"/>
  <c r="D31" i="1"/>
  <c r="D32" i="1"/>
  <c r="E32" i="1"/>
  <c r="D33" i="1"/>
  <c r="E33" i="1"/>
  <c r="D34" i="1"/>
  <c r="E34" i="1"/>
  <c r="D35" i="1"/>
  <c r="E35" i="1"/>
  <c r="D36" i="1"/>
  <c r="E36" i="1"/>
  <c r="D37" i="1"/>
  <c r="E37" i="1"/>
  <c r="D38" i="1"/>
  <c r="E38" i="1"/>
  <c r="D39" i="1"/>
  <c r="E39" i="1"/>
  <c r="D40" i="1"/>
  <c r="D41" i="1"/>
  <c r="E41" i="1"/>
  <c r="D42" i="1"/>
  <c r="E42" i="1"/>
  <c r="D43" i="1"/>
  <c r="D44" i="1"/>
  <c r="E44" i="1"/>
  <c r="D45" i="1"/>
  <c r="E45" i="1"/>
  <c r="D46" i="1"/>
  <c r="E46" i="1"/>
  <c r="D47" i="1"/>
  <c r="E47" i="1"/>
  <c r="D48" i="1"/>
  <c r="D49" i="1"/>
  <c r="D50" i="1"/>
  <c r="E50" i="1"/>
  <c r="D51" i="1"/>
  <c r="E51" i="1"/>
  <c r="D52" i="1"/>
  <c r="D53" i="1"/>
  <c r="D54" i="1"/>
  <c r="D55" i="1"/>
  <c r="D56" i="1"/>
  <c r="D57" i="1"/>
  <c r="D58" i="1"/>
  <c r="E58" i="1"/>
  <c r="D59" i="1"/>
  <c r="E59" i="1"/>
  <c r="D60" i="1"/>
  <c r="E60" i="1"/>
  <c r="D61" i="1"/>
  <c r="E61" i="1"/>
  <c r="D62" i="1"/>
  <c r="E62" i="1"/>
  <c r="D63" i="1"/>
  <c r="E63" i="1"/>
  <c r="D64" i="1"/>
  <c r="D65" i="1"/>
  <c r="E65" i="1"/>
  <c r="D66" i="1"/>
  <c r="E66" i="1"/>
  <c r="D67" i="1"/>
  <c r="E67" i="1"/>
  <c r="D68" i="1"/>
  <c r="D69" i="1"/>
  <c r="D70" i="1"/>
  <c r="D71" i="1"/>
  <c r="E71" i="1"/>
  <c r="D72" i="1"/>
  <c r="E72" i="1"/>
  <c r="D73" i="1"/>
  <c r="E73" i="1"/>
  <c r="D74" i="1"/>
  <c r="E74" i="1"/>
  <c r="D75" i="1"/>
  <c r="E75" i="1"/>
  <c r="D76" i="1"/>
  <c r="E76" i="1"/>
  <c r="D77" i="1"/>
  <c r="E77" i="1"/>
  <c r="D78" i="1"/>
  <c r="E78" i="1"/>
  <c r="D79" i="1"/>
  <c r="E79" i="1"/>
  <c r="D80" i="1"/>
  <c r="E80" i="1"/>
  <c r="D81" i="1"/>
  <c r="E81" i="1"/>
  <c r="D82" i="1"/>
  <c r="E82" i="1"/>
  <c r="D83" i="1"/>
  <c r="E83" i="1"/>
  <c r="D84" i="1"/>
  <c r="E84" i="1"/>
  <c r="D85" i="1"/>
  <c r="D86" i="1"/>
  <c r="E86" i="1"/>
  <c r="D87" i="1"/>
  <c r="E87" i="1"/>
  <c r="D88" i="1"/>
  <c r="E88" i="1"/>
  <c r="D89" i="1"/>
  <c r="D90" i="1"/>
  <c r="E90" i="1"/>
  <c r="D91" i="1"/>
  <c r="E91" i="1"/>
  <c r="D92" i="1"/>
  <c r="E92" i="1"/>
  <c r="D93" i="1"/>
  <c r="E93" i="1"/>
  <c r="D94" i="1"/>
  <c r="E94" i="1"/>
  <c r="D95" i="1"/>
  <c r="E95" i="1"/>
  <c r="D96" i="1"/>
  <c r="D97" i="1"/>
  <c r="E97" i="1"/>
  <c r="D98" i="1"/>
  <c r="E98" i="1"/>
  <c r="D99" i="1"/>
  <c r="D100" i="1"/>
  <c r="E100" i="1"/>
  <c r="D101" i="1"/>
  <c r="E101" i="1"/>
  <c r="D102" i="1"/>
  <c r="E102" i="1"/>
  <c r="D103" i="1"/>
  <c r="E103" i="1"/>
  <c r="D104" i="1"/>
  <c r="E104" i="1"/>
  <c r="D105" i="1"/>
  <c r="E105" i="1"/>
  <c r="D106" i="1"/>
  <c r="E106" i="1"/>
  <c r="D107" i="1"/>
  <c r="E107" i="1"/>
  <c r="D108" i="1"/>
  <c r="E108" i="1"/>
  <c r="D109" i="1"/>
  <c r="E109" i="1"/>
  <c r="D110" i="1"/>
  <c r="E110" i="1"/>
  <c r="D111" i="1"/>
  <c r="D112" i="1"/>
  <c r="E112" i="1"/>
  <c r="D113" i="1"/>
  <c r="E113" i="1"/>
  <c r="D114" i="1"/>
  <c r="E114" i="1"/>
  <c r="D115" i="1"/>
  <c r="D116" i="1"/>
  <c r="D117" i="1"/>
  <c r="E117" i="1"/>
  <c r="D118" i="1"/>
  <c r="E118" i="1"/>
  <c r="D119" i="1"/>
  <c r="E119" i="1"/>
  <c r="D120" i="1"/>
  <c r="E120" i="1"/>
  <c r="D121" i="1"/>
  <c r="E121" i="1"/>
  <c r="D122" i="1"/>
  <c r="E122" i="1"/>
  <c r="D123" i="1"/>
  <c r="E123" i="1"/>
  <c r="D124" i="1"/>
  <c r="E124" i="1"/>
  <c r="D125" i="1"/>
  <c r="E125" i="1"/>
  <c r="D126" i="1"/>
  <c r="E126" i="1"/>
  <c r="D127" i="1"/>
  <c r="E127" i="1"/>
  <c r="D128" i="1"/>
  <c r="D129" i="1"/>
  <c r="D130" i="1"/>
  <c r="E130" i="1"/>
  <c r="D131" i="1"/>
  <c r="E131" i="1"/>
  <c r="D132" i="1"/>
  <c r="E132" i="1"/>
  <c r="D133" i="1"/>
  <c r="E133" i="1"/>
  <c r="D134" i="1"/>
  <c r="E134" i="1"/>
  <c r="D135" i="1"/>
  <c r="E135" i="1"/>
  <c r="D136" i="1"/>
  <c r="E136" i="1"/>
  <c r="D137" i="1"/>
  <c r="D138" i="1"/>
  <c r="E138" i="1"/>
  <c r="D139" i="1"/>
  <c r="E139" i="1"/>
  <c r="D140" i="1"/>
  <c r="E140" i="1"/>
  <c r="D141" i="1"/>
  <c r="E141" i="1"/>
  <c r="D142" i="1"/>
  <c r="D143" i="1"/>
  <c r="E143" i="1"/>
  <c r="D144" i="1"/>
  <c r="E144" i="1"/>
  <c r="D145" i="1"/>
  <c r="E145" i="1"/>
  <c r="D146" i="1"/>
  <c r="E146" i="1"/>
  <c r="D147" i="1"/>
  <c r="D148" i="1"/>
  <c r="E148" i="1"/>
  <c r="D149" i="1"/>
  <c r="E149" i="1"/>
  <c r="D150" i="1"/>
  <c r="D151" i="1"/>
  <c r="D152" i="1"/>
  <c r="E152" i="1"/>
  <c r="D153" i="1"/>
  <c r="E153" i="1"/>
  <c r="D154" i="1"/>
  <c r="E154" i="1"/>
  <c r="D155" i="1"/>
  <c r="E155" i="1"/>
  <c r="D156" i="1"/>
  <c r="E156" i="1"/>
  <c r="D157" i="1"/>
  <c r="E157" i="1"/>
  <c r="D158" i="1"/>
  <c r="E158" i="1"/>
  <c r="D159" i="1"/>
  <c r="E159" i="1"/>
  <c r="D160" i="1"/>
  <c r="E160" i="1"/>
  <c r="D161" i="1"/>
  <c r="E161" i="1"/>
  <c r="D162" i="1"/>
  <c r="E162" i="1"/>
  <c r="D163" i="1"/>
  <c r="E163" i="1"/>
  <c r="D164" i="1"/>
  <c r="D165" i="1"/>
  <c r="E165" i="1"/>
  <c r="D166" i="1"/>
  <c r="E166" i="1"/>
  <c r="D167" i="1"/>
  <c r="E167" i="1"/>
  <c r="D168" i="1"/>
  <c r="E168" i="1"/>
  <c r="D169" i="1"/>
  <c r="E169" i="1"/>
  <c r="C170" i="1"/>
  <c r="D170" i="1"/>
  <c r="E170" i="1"/>
  <c r="D171" i="1"/>
  <c r="E171" i="1"/>
  <c r="D172" i="1"/>
  <c r="E172" i="1"/>
  <c r="D173" i="1"/>
  <c r="E173" i="1"/>
  <c r="D174" i="1"/>
  <c r="D175" i="1"/>
  <c r="E175" i="1"/>
  <c r="D176" i="1"/>
  <c r="E176" i="1"/>
  <c r="D177" i="1"/>
  <c r="E177" i="1"/>
  <c r="D178" i="1"/>
  <c r="E178" i="1"/>
  <c r="D179" i="1"/>
  <c r="E179" i="1"/>
  <c r="D180" i="1"/>
  <c r="E180" i="1"/>
  <c r="D181" i="1"/>
  <c r="E181" i="1"/>
  <c r="D182" i="1"/>
  <c r="E182" i="1"/>
  <c r="D183" i="1"/>
  <c r="E183" i="1"/>
  <c r="D184" i="1"/>
  <c r="D185" i="1"/>
  <c r="E185" i="1"/>
  <c r="C186" i="1"/>
  <c r="D186" i="1"/>
  <c r="E186" i="1"/>
  <c r="D187" i="1"/>
  <c r="D188" i="1"/>
  <c r="E188" i="1"/>
  <c r="D189" i="1"/>
  <c r="E189" i="1"/>
  <c r="D190" i="1"/>
  <c r="E190" i="1"/>
  <c r="D191" i="1"/>
  <c r="E191" i="1"/>
  <c r="D192" i="1"/>
  <c r="E192" i="1"/>
  <c r="D193" i="1"/>
  <c r="E193" i="1"/>
  <c r="D194" i="1"/>
  <c r="E194" i="1"/>
  <c r="D195" i="1"/>
  <c r="E195" i="1"/>
  <c r="D196" i="1"/>
  <c r="E196" i="1"/>
  <c r="D197" i="1"/>
  <c r="E197" i="1"/>
  <c r="D198" i="1"/>
  <c r="E198" i="1"/>
  <c r="D199" i="1"/>
  <c r="E199" i="1"/>
  <c r="D200" i="1"/>
  <c r="E200" i="1"/>
  <c r="D201" i="1"/>
  <c r="E201" i="1"/>
  <c r="D202" i="1"/>
  <c r="E202" i="1"/>
  <c r="D203" i="1"/>
  <c r="E203" i="1"/>
  <c r="D204" i="1"/>
  <c r="E204" i="1"/>
  <c r="D205" i="1"/>
  <c r="E205" i="1"/>
  <c r="D206" i="1"/>
  <c r="E206" i="1"/>
  <c r="D207" i="1"/>
  <c r="E207" i="1"/>
  <c r="D208" i="1"/>
  <c r="E208" i="1"/>
  <c r="D209" i="1"/>
  <c r="E209" i="1"/>
  <c r="D210" i="1"/>
  <c r="E210" i="1"/>
  <c r="D211" i="1"/>
  <c r="D212" i="1"/>
  <c r="E212" i="1"/>
  <c r="D213" i="1"/>
  <c r="E213" i="1"/>
  <c r="D214" i="1"/>
  <c r="E214" i="1"/>
  <c r="D215" i="1"/>
  <c r="D216" i="1"/>
  <c r="D217" i="1"/>
  <c r="E217" i="1"/>
  <c r="D218" i="1"/>
  <c r="E218" i="1"/>
  <c r="D219" i="1"/>
  <c r="E219" i="1"/>
  <c r="D220" i="1"/>
  <c r="E220" i="1"/>
  <c r="D221" i="1"/>
  <c r="E221" i="1"/>
  <c r="D222" i="1"/>
  <c r="E222" i="1"/>
  <c r="D223" i="1"/>
  <c r="E223" i="1"/>
  <c r="D224" i="1"/>
  <c r="E224" i="1"/>
</calcChain>
</file>

<file path=xl/sharedStrings.xml><?xml version="1.0" encoding="utf-8"?>
<sst xmlns="http://schemas.openxmlformats.org/spreadsheetml/2006/main" count="489" uniqueCount="439">
  <si>
    <t>Lp.</t>
  </si>
  <si>
    <t>Nazwa firmy</t>
  </si>
  <si>
    <t>Adres</t>
  </si>
  <si>
    <t>Kod pocztowy</t>
  </si>
  <si>
    <t>Miejscowość</t>
  </si>
  <si>
    <t>AMBRA" SPÓŁKA Z OGRANICZONĄ ODPOWIEDZIALNOŚCIĄ"</t>
  </si>
  <si>
    <t>ul. Bielska 44</t>
  </si>
  <si>
    <t>ARAS" ARASZCZUK &amp; ARASZCZUK SPÓŁKA JAWNA"</t>
  </si>
  <si>
    <t>uL. 22 Lipca 34</t>
  </si>
  <si>
    <t>AUTO-LAK" Naprawy Powypadkowe TOMASZ KAPICA"</t>
  </si>
  <si>
    <t>ul. Spokojna 6G</t>
  </si>
  <si>
    <t>BRUKMIX" Kompleksowe Usługi Brukarskie Ryszard Ziebura"</t>
  </si>
  <si>
    <t>ul. Powstańców Śląskich 103</t>
  </si>
  <si>
    <t>DENDROBUD" Andrzej Koczor, Arkadiusz Koczor Spółka Jawna"</t>
  </si>
  <si>
    <t>ul. Korfantego 70</t>
  </si>
  <si>
    <t>DZIDA-JAZGAR" Spółka z ograniczoną odpowiedzialnością"</t>
  </si>
  <si>
    <t>Goczałkowice-Zdrój</t>
  </si>
  <si>
    <t>FUTURE II" P.U.R. Dorota Dopieralska"</t>
  </si>
  <si>
    <t>ul. Nowa 10</t>
  </si>
  <si>
    <t>JAK SZKŁO" Przeds. Handlowo-Usługowe Eksport - Import - Hurt Spółka Jawna Żogała Krzysztof, Żogała Halina, Żogała Janusz"</t>
  </si>
  <si>
    <t>ul. Brzozowa 62</t>
  </si>
  <si>
    <t>JAWOPLAST" SPÓŁKA JAWNA JANUSZ WOJTASIEWICZ"</t>
  </si>
  <si>
    <t>ul. Zawadzkiego 77</t>
  </si>
  <si>
    <t>Rudołtowice</t>
  </si>
  <si>
    <t>JBG - 2" Spółka z ograniczoną odpowiedzialnością"</t>
  </si>
  <si>
    <t>ul. Gajowa 5</t>
  </si>
  <si>
    <t>KAZBUD" Spółka z ograniczoną odpowiedzialnością"</t>
  </si>
  <si>
    <t>ul. Pszczyńska 39</t>
  </si>
  <si>
    <t>KIMEX" P. Ufniarski, T. Bania Spółka Jawna"</t>
  </si>
  <si>
    <t>ul. Jana Brzechwy 12</t>
  </si>
  <si>
    <t>KLEO Spółka z ograniczoną odpowiedzialnością""</t>
  </si>
  <si>
    <t>ul. Katowicka 6</t>
  </si>
  <si>
    <t>KLIMOSZ" Spółka z ograniczoną odpowiedzialnością"</t>
  </si>
  <si>
    <t>ul. Zjednoczenia 6</t>
  </si>
  <si>
    <t>KM &amp; BM" SPÓŁKA Z OGRANICZONĄ ODPOWIEDZIALNOŚCIĄ"</t>
  </si>
  <si>
    <t>ul.Katowicka 64</t>
  </si>
  <si>
    <t>LUK - TRANS" Podlasek Łukasz"</t>
  </si>
  <si>
    <t>ul. Szpaków 20</t>
  </si>
  <si>
    <t>Studzienice</t>
  </si>
  <si>
    <t>MEGAWIT" Materiały Budowlane Spółka Jawna Leszek Witosz, Anna Pacwa"</t>
  </si>
  <si>
    <t>ul. Żubrów 42</t>
  </si>
  <si>
    <t>MULTI - FORM" K. KANIA Spółka Jawna"</t>
  </si>
  <si>
    <t>ul. Studzienicka 13</t>
  </si>
  <si>
    <t>PLATER" Spółka Jawna  Zakład Produkcyjno-Usługowo-Handlowy Pławecki Sylwester, Pławecki Leszek"</t>
  </si>
  <si>
    <t>ul. Jaworowa 16</t>
  </si>
  <si>
    <t>PPUH SOREL" SPÓŁKA Z OGRANICZONĄ ODPOWIEDZIALNOŚCIĄ"</t>
  </si>
  <si>
    <t>ul. Kopalniana 2</t>
  </si>
  <si>
    <t>SKIPIOŁ" Spółka jawna A.S.J. Skipioł"</t>
  </si>
  <si>
    <t>ul. Powstańców Śląskich 2</t>
  </si>
  <si>
    <t>ZREMB - REMOS 2 " Spółka z ograniczoną odpowiedzialnością"</t>
  </si>
  <si>
    <t>ul. Pszczyńska 2</t>
  </si>
  <si>
    <t>Artur Ciszewski AC - PAL</t>
  </si>
  <si>
    <t>ul. Bażantarnia 2</t>
  </si>
  <si>
    <t>Artur Plichta Przedsiębiorstwo Handlowo Usługowe</t>
  </si>
  <si>
    <t>ul. Wróblewskiego 159</t>
  </si>
  <si>
    <t>Artykuły Spożywcze i Przemysłowe, Hurt - Detal Wantuła Mirosław</t>
  </si>
  <si>
    <t>ul. Zawadzkiego 21</t>
  </si>
  <si>
    <t>ATMA SPÓŁKA Z OGRANICZONĄ ODPOWIEDZIALNOŚCIĄ</t>
  </si>
  <si>
    <t>ul. Grzebłowiec 29</t>
  </si>
  <si>
    <t>Bas  Maria Firma Handlowo - Usługowa BRUK - BUD</t>
  </si>
  <si>
    <t>ul. Stara Droga 63</t>
  </si>
  <si>
    <t>Radostowice</t>
  </si>
  <si>
    <t>BDM - MOSTY SPÓŁKA Z OGRANICZONĄ ODPOWIEDZIALNOŚCIĄ</t>
  </si>
  <si>
    <t>ul. Borowikowa 12</t>
  </si>
  <si>
    <t>BIURO  TECHNICZNO - HANDLOWE  JERZY GÓRKA</t>
  </si>
  <si>
    <t>ul. Dworcowa 125</t>
  </si>
  <si>
    <t>BUD - MAR Marek Płoneczka</t>
  </si>
  <si>
    <t>ul. Szoszowska 34</t>
  </si>
  <si>
    <t>Budownictwo Wodno - Inżynieryjne i Drogowe Spółka z ograniczoną odpowiedzialnością</t>
  </si>
  <si>
    <t>ul. Chochółka 2</t>
  </si>
  <si>
    <t>Cepok Marian Zakład Remontowo-Budowlany</t>
  </si>
  <si>
    <t>ul. Wodzisławska 52</t>
  </si>
  <si>
    <t>CETUS - ENERGETYKA GAZOWA Spółka z ograniczoną odpowiedzialnością  Spółka komandytowa</t>
  </si>
  <si>
    <t>ul. Zjednoczenia 11</t>
  </si>
  <si>
    <t>Chromik Mirosław  Firma Handlowa</t>
  </si>
  <si>
    <t>ul. Zacisze 10</t>
  </si>
  <si>
    <t>CISŁO MARIUSZ INSTALATORSTWO SANITARNE I C.O. ORAZ USŁUGI OGÓLNOBUDOWLANE</t>
  </si>
  <si>
    <t>ul. Wyzwolenia 6</t>
  </si>
  <si>
    <t>CISŁO ROMAN Instalatorstwo Sanitarne C.O. i Gaz  Usługi Ogólnobudowlane oraz Sprzętem  Budowlanym</t>
  </si>
  <si>
    <t>CREOBRUK Aleksander Pękała</t>
  </si>
  <si>
    <t>ul. Szkolna 9</t>
  </si>
  <si>
    <t>Cyroń Edward FACH - BUD</t>
  </si>
  <si>
    <t>ul. Żytnia 10</t>
  </si>
  <si>
    <t>Jarząbkowice</t>
  </si>
  <si>
    <t>Dawid Godziek</t>
  </si>
  <si>
    <t>ul. Pszczyńska 100</t>
  </si>
  <si>
    <t>Dopieralski Łukasz  Przedsiębiorstwo Handlowo-Usługowe s.c.</t>
  </si>
  <si>
    <t>Doradztwo, Wykonawstwo Budowlane Janusz Nowak</t>
  </si>
  <si>
    <t>ul. Polna 5a</t>
  </si>
  <si>
    <t>Wisła Wielka</t>
  </si>
  <si>
    <t>Duda Piotr PLESS - BRAM</t>
  </si>
  <si>
    <t>ul. Piaskowa 7</t>
  </si>
  <si>
    <t>Duda Roland Biuro Handlowe DUDA" s.c."</t>
  </si>
  <si>
    <t>ul. Katowicka 6/1</t>
  </si>
  <si>
    <t>Duda Witold</t>
  </si>
  <si>
    <t>ul. Doktora Cichego 8</t>
  </si>
  <si>
    <t>Dytkowicz Benedykt Przedsiębiorstwo Handlowe Eskimo s.c.""</t>
  </si>
  <si>
    <t>ul. Leśna 10</t>
  </si>
  <si>
    <t>DZIDA PRODUKT SPÓŁKA Z OGRANICZONĄ ODPOWIEDZIALNOŚCIĄ</t>
  </si>
  <si>
    <t>ul. Zimowa 54</t>
  </si>
  <si>
    <t>Dziendziel Damian  Usługi Transportowe i Koparko- Ładowarką</t>
  </si>
  <si>
    <t>ul.Zebrzydowicka  25A</t>
  </si>
  <si>
    <t>Pielgrzymowice</t>
  </si>
  <si>
    <t>ELEKTROBUD MIKA JAN SPÓŁKA JAWNA</t>
  </si>
  <si>
    <t>uL. Leśna 40</t>
  </si>
  <si>
    <t>F.U.H. Jacek Foks</t>
  </si>
  <si>
    <t>FAZ  Sławomir Piórko</t>
  </si>
  <si>
    <t>ul. Wincentego Witosa 9A</t>
  </si>
  <si>
    <t>FHU TRANS - CAR MICHAŁ BUDNY</t>
  </si>
  <si>
    <t>ul. Żeromskiego 21</t>
  </si>
  <si>
    <t>Firma  DANY"  Daniel Pałka"</t>
  </si>
  <si>
    <t>ul. Żródlana 1</t>
  </si>
  <si>
    <t>FIRMA FIOSKIP' BRONISŁAW FIJOŁ"</t>
  </si>
  <si>
    <t>ul. Zimowa 50</t>
  </si>
  <si>
    <t>FIRMA FIOSKIP" ADAM SKIPIOŁ"</t>
  </si>
  <si>
    <t>ul. Główna 102A</t>
  </si>
  <si>
    <t>Firma Handlowo - Usługowa Bogusława Michalik</t>
  </si>
  <si>
    <t>ul. Zawadzkiego 219</t>
  </si>
  <si>
    <t>Firma Handlowo - Usługowa Gruszczyk Piotr</t>
  </si>
  <si>
    <t>ul. Kasztanowa 15</t>
  </si>
  <si>
    <t>FIRMA LIMAŃCZYK SPÓŁKA JAWNA</t>
  </si>
  <si>
    <t>Pszczyńska 18A</t>
  </si>
  <si>
    <t>FIRMA REALIZACYJNA BAZET S.BAWIEC, J.ZAJĄC SPÓŁKA JAWNA</t>
  </si>
  <si>
    <t>ul. Zjednoczenia 62 A</t>
  </si>
  <si>
    <t>FIRMA REALIZACYJNA BAZET SPÓŁKA Z OGRANICZONĄ ODPOWIEDZIALNOŚCIĄ SPÓŁKA KOMANDYTOWA</t>
  </si>
  <si>
    <t>ul. Zjednoczenia 62a</t>
  </si>
  <si>
    <t>Firma Usługowa Kowalski Mariusz</t>
  </si>
  <si>
    <t>ul. Polna 32D</t>
  </si>
  <si>
    <t>Firma Usługowo Handlowa Taska Marcin</t>
  </si>
  <si>
    <t>ul. Piaskowa 36</t>
  </si>
  <si>
    <t>Furczyk Czesław</t>
  </si>
  <si>
    <t>ul. Jesienna 6a</t>
  </si>
  <si>
    <t>Furczyk Józef P.P.H.U. MŁYNEX""</t>
  </si>
  <si>
    <t>ul. Kombatantów 38</t>
  </si>
  <si>
    <t>Furczyk Maria P.H.U. DORO" (s.c.)"</t>
  </si>
  <si>
    <t>ul. Słoneczna 8</t>
  </si>
  <si>
    <t>Furczyk Piotr P.H.U. DORO" (s.c.)"</t>
  </si>
  <si>
    <t>Furczyk Roman</t>
  </si>
  <si>
    <t>ul. Jesienna 6</t>
  </si>
  <si>
    <t>Furczyk Zbigniew  Przedsiębiorstwo Wielobranżowe SCALA BUD""</t>
  </si>
  <si>
    <t>ul. Solankowa 8A</t>
  </si>
  <si>
    <t>Gach Krystyna  Firma Produkcyjno - Usługowo - Handlowa GAKRA""</t>
  </si>
  <si>
    <t>ul. Stroma 7</t>
  </si>
  <si>
    <t>Gamża Marcin  GAMA - PLAST</t>
  </si>
  <si>
    <t>ul. Pokoju 28</t>
  </si>
  <si>
    <t>GARDENIA GROUP SKROBOL SPÓŁKA JAWNA</t>
  </si>
  <si>
    <t>ul. Polne Domy 90</t>
  </si>
  <si>
    <t>GARDENIA GROUP SPÓŁKA Z OGRANICZONĄ ODPOWIEDZIALNOŚCIĄ SPÓŁKA KOMANDYTOWA</t>
  </si>
  <si>
    <t>GASCONTROL POLSKA SPÓŁKA Z OGRANICZONĄ ODPOWIEDZIALNOŚCIĄ</t>
  </si>
  <si>
    <t>ul.Pszczyńska 60</t>
  </si>
  <si>
    <t>Gazda Adam GANINEX" Adam Gazda"</t>
  </si>
  <si>
    <t>ul. Podlaska 8</t>
  </si>
  <si>
    <t>Gaża Edward   Zakład Betoniarski</t>
  </si>
  <si>
    <t>ul. Bieruńska 57</t>
  </si>
  <si>
    <t>Gaża Leszek  BUD - BET""</t>
  </si>
  <si>
    <t>ul. Mickiewicza 16</t>
  </si>
  <si>
    <t>Gąsior Kazimierz  Zakład Usługowo-Handlowy</t>
  </si>
  <si>
    <t>ul. Stacyjna 14</t>
  </si>
  <si>
    <t>GMP SPÓŁKA Z OGRANICZONĄ ODPOWIEDZIALNOŚCIĄ SPÓŁKA KOMANDYTOWA</t>
  </si>
  <si>
    <t>ul. Bratnia 1</t>
  </si>
  <si>
    <t>Godziek Aleksander INTER-DECOR</t>
  </si>
  <si>
    <t>ul. Wyzwolenia 410</t>
  </si>
  <si>
    <t>GOGOL GRZEGORZ</t>
  </si>
  <si>
    <t>ul. Nad Jeziorem 54</t>
  </si>
  <si>
    <t>GOGOL MAŁGORZATA</t>
  </si>
  <si>
    <t>GORAUS ZBIGNIEW  Ar-Met Zakład-Produkcyjno-Usługowo-Handlowy</t>
  </si>
  <si>
    <t>ul. Zjednoczenia 115</t>
  </si>
  <si>
    <t>Góralczyk Ryszard Zakład Urządzania i Utrzymania Zieleni</t>
  </si>
  <si>
    <t>ul. Sosnkowskiego 13</t>
  </si>
  <si>
    <t>GROD-MAR Spółka z ograniczoną odpowiedzialnością</t>
  </si>
  <si>
    <t>ul. Jaskółek 12</t>
  </si>
  <si>
    <t>Grzonka Adam Przedsiębiorstwo Transportowo Usługowo Handlowe TRANSPOL - BG""</t>
  </si>
  <si>
    <t>ul. Studzienicka 55</t>
  </si>
  <si>
    <t>HACHAJ STANISŁAW TARPOL" (s.c.)"</t>
  </si>
  <si>
    <t>ul. Strażacka 2</t>
  </si>
  <si>
    <t>HESS MARCIN  UH-BUD</t>
  </si>
  <si>
    <t>ul. Czajkowskiego 60A</t>
  </si>
  <si>
    <t>Hurtownia Kwiatów Róża Spółka z ograniczoną odpowiedzialnością</t>
  </si>
  <si>
    <t>ul. Bór I 20</t>
  </si>
  <si>
    <t>Hurtownia Materiałów Budowlanych Czesław Goszyc</t>
  </si>
  <si>
    <t>ul. Miarki 82</t>
  </si>
  <si>
    <t>INSTALBUD JANOSZ  SPÓŁKA Z OGRANICZONĄ ODPOWIEDZIALNOŚCIĄ</t>
  </si>
  <si>
    <t>ul. BIELSKA 31B</t>
  </si>
  <si>
    <t>JAPI - BUD DUDA SPÓŁKA JAWNA</t>
  </si>
  <si>
    <t>ul. Katowicka 23</t>
  </si>
  <si>
    <t>JAROSZ MARIANNA FIRMA SMALCO""</t>
  </si>
  <si>
    <t>ul. Jordana 21</t>
  </si>
  <si>
    <t>Kania Mariusz  PMARK""</t>
  </si>
  <si>
    <t>ul. Szarych Szeregów 15 A</t>
  </si>
  <si>
    <t>KANIA SZYMON FIRMA HANDLOWA SZAK""</t>
  </si>
  <si>
    <t>ul. Powstańców Śląskich 32</t>
  </si>
  <si>
    <t>KAPICA ROMAN Firma Usługowo-Budowlana ROM-BUD""</t>
  </si>
  <si>
    <t>ul. Czyżyków 53</t>
  </si>
  <si>
    <t>KASZA  SEBASTIAN  USŁUGI  TRANSPORTOWE</t>
  </si>
  <si>
    <t>ul. Wiejska 33</t>
  </si>
  <si>
    <t>Kawa Krystian KOSTA" Zakład Usługowo - Handlowy"</t>
  </si>
  <si>
    <t>ul. Doświadczalna 37A</t>
  </si>
  <si>
    <t>KIEŁKOWSKI JANUSZ  TARTAK USŁUGOWY</t>
  </si>
  <si>
    <t>ul. Ruptawska 27</t>
  </si>
  <si>
    <t>Kisielewski  Andrzej Przedsiębiorstwo Handlowe Eskimo s.c.""</t>
  </si>
  <si>
    <t>ul.Stawowa 19</t>
  </si>
  <si>
    <t>Kloc  Grzegorz</t>
  </si>
  <si>
    <t>Powstańców Śl. 11a</t>
  </si>
  <si>
    <t>Kloc Marcin Przedsiębiorstwo  Produkcyjno-Usługowo-Handlowe ED-BUD""</t>
  </si>
  <si>
    <t>Powstańców Śl. 11 a</t>
  </si>
  <si>
    <t>Kloc-Grzeszczak Agnieszka Przedsiębiorstwo Produkcyjno-Usługowo-Handlowe AGMAR""</t>
  </si>
  <si>
    <t>KOMPOST WRONA SPÓŁKA Z OGRANICZONĄ ODPOWIEDZIALNOŚCIĄ SPÓŁKA KOMANDYTOWA</t>
  </si>
  <si>
    <t>ul. Polne Domy 52</t>
  </si>
  <si>
    <t>Konieczny Katarzyna Usługi Projektowe i Ogólnobudowlane Firma Budowlana Katarzyna Konieczny, Mamert Konieczny (s.c.)</t>
  </si>
  <si>
    <t>ul. Sikorskiego 15</t>
  </si>
  <si>
    <t>Konieczny Krzysztof F.U.H. KONIECZNY" Krzysztof Konieczny"</t>
  </si>
  <si>
    <t>ul. Wiejska  28</t>
  </si>
  <si>
    <t>KOWALIK  ADAM  DART - POL""</t>
  </si>
  <si>
    <t>ul. Tulipanów 9</t>
  </si>
  <si>
    <t>Kropidło Adam Przedsiębiorstwo Produkcyjno-Handlowe STAL - BUD" Adam Kropidło"</t>
  </si>
  <si>
    <t>ul. Katowicka 20/8</t>
  </si>
  <si>
    <t>Krzysztof Jarczewski</t>
  </si>
  <si>
    <t>ul. Boryńska 28</t>
  </si>
  <si>
    <t>Kujda  Grzegorz</t>
  </si>
  <si>
    <t>ul. Katowicka 11</t>
  </si>
  <si>
    <t>L.S. PRODUKT  LESZEK SIKORA</t>
  </si>
  <si>
    <t>ul. Kopernika 26</t>
  </si>
  <si>
    <t>Langer Piotr Przedsiębiorstwo Handlowo - Usługowe SYL PLAST""</t>
  </si>
  <si>
    <t>ul. Kamienna 17</t>
  </si>
  <si>
    <t>Lazar Jan Skład Materiałów Budowlanych Lazar""</t>
  </si>
  <si>
    <t>ul. Baranowicka 39</t>
  </si>
  <si>
    <t>LAZAREK BOGDAN LABO BUDOSPRZĘT</t>
  </si>
  <si>
    <t>ul. Gołębia 7</t>
  </si>
  <si>
    <t>Lukasek Rafał Firma Handlowo-Usługowa</t>
  </si>
  <si>
    <t>ul. Pogodna 18b</t>
  </si>
  <si>
    <t>Łypaczewski Bartosz  Kraina Samochodów</t>
  </si>
  <si>
    <t>ul. Krótka 4</t>
  </si>
  <si>
    <t>Magiera Janusz DROMADER" Przedsiębiorstwo Produkcyjno-Transportowo-Handlowo-Usługowe"</t>
  </si>
  <si>
    <t>ul. Jana Przybysza 7</t>
  </si>
  <si>
    <t>MAGRO MK GROLIK SPÓŁKA JAWNA</t>
  </si>
  <si>
    <t>ul. Polne Domy 22A</t>
  </si>
  <si>
    <t>Majnusz Sebastian Firma Handlowo-Usługowa Sema" Sebastian Majnusz"</t>
  </si>
  <si>
    <t>ul. Wojciecha Korfantego 54</t>
  </si>
  <si>
    <t>Maria Langer Zakład Ceramiki Budowlanej - Cegielnia Łąka""</t>
  </si>
  <si>
    <t>ul. Turystyczna 3b</t>
  </si>
  <si>
    <t>MARIENTALL Spółka z ograniczoną odpowiedzialnością</t>
  </si>
  <si>
    <t>ul. Górnośląska 15</t>
  </si>
  <si>
    <t>Maroszek Bogusław Gazy Techniczne Maroszek""</t>
  </si>
  <si>
    <t>ul. Wiejska 24</t>
  </si>
  <si>
    <t>Maślorz Elżbieta Zakład Ceramiki Budowlanej-Cegielnia Łąka""</t>
  </si>
  <si>
    <t>ul. Turystyczna 3a</t>
  </si>
  <si>
    <t>Maślorz Henryk Zakład Ceramiki Budowlanej-Cegielnia Łąka""</t>
  </si>
  <si>
    <t>MATEJA ŁUKASZ A /P.H.U.P.MATLUX" B/ Wspólnik Spółki Cywilnej Przedsiębiorstwo Produkcyjno-Usługowo-Handlowe "BROMAT"  spółka cywilna przedsiębiorców ŁUKASZ  MATEJA, STANISŁAW DZIDA"</t>
  </si>
  <si>
    <t>ul. Żubrów 74</t>
  </si>
  <si>
    <t>MATUSIŃSKA IWONA Zakład Usługowo-Handlowy I-BUD" (s.c.) I.T. Matusińscy"</t>
  </si>
  <si>
    <t>ul.Jagodowa 17B</t>
  </si>
  <si>
    <t>MATUSIŃSKI TOMASZ Zakład Usługowo-Handlowy I-BUD" (s.c.) I.T. Matusińscy"</t>
  </si>
  <si>
    <t>ul. Jagodowa 17B</t>
  </si>
  <si>
    <t>Matyszkiewicz Jacek Zakład Remontowo - Budowlany</t>
  </si>
  <si>
    <t>ul. Żeromskiego 41</t>
  </si>
  <si>
    <t>MAZUR SŁAWOMIR FIRMA BUDOWLANA MAZUR""</t>
  </si>
  <si>
    <t>ul. Kukułek 15</t>
  </si>
  <si>
    <t>MIGUŁA MARIUSZ MIG - BUD KOMPLEKSOWE USŁUGI BUDOWLANE I KOSZTORYSOWE</t>
  </si>
  <si>
    <t>ul. Pszczyńska 65</t>
  </si>
  <si>
    <t>Mirosław Lazarek ELEKTRO-UNIVERSAL""</t>
  </si>
  <si>
    <t>ul. Bartnicza 28</t>
  </si>
  <si>
    <t>MJM ESTATE MATEUSZ KOMAREK</t>
  </si>
  <si>
    <t>ul. Parkowa 18a</t>
  </si>
  <si>
    <t>Mroziewicz Iwona FRB  BARTOM</t>
  </si>
  <si>
    <t>ul. Henryka Sienkiewicza 24</t>
  </si>
  <si>
    <t>MSYSTEM SPÓŁKA Z OGRANICZONĄ ODPOWIEDZIALNOŚCIĄ</t>
  </si>
  <si>
    <t>ul. Bratnia  1</t>
  </si>
  <si>
    <t>MULTI-FORM K. KANIA SPÓŁKA Z OGRANICZONĄ ODPOWIEDZIALNOŚCIĄ</t>
  </si>
  <si>
    <t>MYŚLIWIEC  MARCIN  DART -POL""</t>
  </si>
  <si>
    <t>ul. Perłowa 7</t>
  </si>
  <si>
    <t>NIKIEL JACEK  Firma Handlowo-Usługowa-TRANSPORT Jacek Nikiel</t>
  </si>
  <si>
    <t>ul. Darwina 1</t>
  </si>
  <si>
    <t>Nowożyn Franciszek  NORBUD" Firma Remontowo - Budowlana"</t>
  </si>
  <si>
    <t>ul. Drozdów 6</t>
  </si>
  <si>
    <t>Okręgowa Spółdzielnia Mleczarska</t>
  </si>
  <si>
    <t>ul. Męczenników Oświęcimskich 4,</t>
  </si>
  <si>
    <t>Operchalski Andrzej BETONIARNIA</t>
  </si>
  <si>
    <t>ul. Piaskowa 4</t>
  </si>
  <si>
    <t>Operchalski Jacek JAPI-BUD II""</t>
  </si>
  <si>
    <t>ul. Bieruńska 61</t>
  </si>
  <si>
    <t>P.H.U. AQUALIDER Adam Kunysz</t>
  </si>
  <si>
    <t>ul. Szpaków  16</t>
  </si>
  <si>
    <t>PATENTUS  SPÓŁKA  AKCYJNA</t>
  </si>
  <si>
    <t>ul. Górnośląska 11</t>
  </si>
  <si>
    <t>PĘKAŁA  ROMAN  JAROTERM""</t>
  </si>
  <si>
    <t>ul. Osiedlowa 9</t>
  </si>
  <si>
    <t>Piotrowski Andrzej Przedsiębiorstwo Wielobranżowe DOM""</t>
  </si>
  <si>
    <t>ul. Kościelna 2</t>
  </si>
  <si>
    <t>Piotrowski Mirosław Przedsiębiorstwo Handlowo Usługowe DOM""</t>
  </si>
  <si>
    <t>ul. Osińska 40A</t>
  </si>
  <si>
    <t>Piórko Gabriela Usługi Transportowe - Towarowe i Usługi Sprzętowe</t>
  </si>
  <si>
    <t>ul. A. Krzywoń 4</t>
  </si>
  <si>
    <t>PLESSTAL  AGATA TENDERA</t>
  </si>
  <si>
    <t>ul. Borowikowa 6</t>
  </si>
  <si>
    <t>PODLEŚNY JAKUB JACKOB</t>
  </si>
  <si>
    <t>ul. Pszczyńska 8</t>
  </si>
  <si>
    <t>Przedsiębiorstwo Budowlane MOLBUD" Spółka z ograniczoną odpowiedzialnością"</t>
  </si>
  <si>
    <t>ul. Borowinowa 21A</t>
  </si>
  <si>
    <t>PRZEDSIĘBIORSTWO BUDOWLANE MOLBUD SPÓŁKA Z OGRANICZONĄ ODPOWIEDZIALNOŚCIĄ SPÓŁKA KOMANDYTOWA</t>
  </si>
  <si>
    <t>Przedsiębiorstwo Elektromontażowe Kazimierz  Zawada" Spółka z ograniczoną odpowiedzialnością"</t>
  </si>
  <si>
    <t>ul. Bielska 31 I</t>
  </si>
  <si>
    <t>Przedsiębiorstwo Handlowo Usługowe TIM  Tomasz Nowaczyk</t>
  </si>
  <si>
    <t>ul. Zawadzkiego 4</t>
  </si>
  <si>
    <t>PRZEDSIĘBIORSTWO INŻYNIERII KOMUNALNEJ SPÓŁKA Z OGRANICZONĄ ODPOWIEDZIALNOŚCIĄ</t>
  </si>
  <si>
    <t>ul. Zdrojowa 4</t>
  </si>
  <si>
    <t>Przedsiębiorstwo Komunikacji Samochodowej w Pszczynie Spółka z ograniczoną odpowiedzialnością</t>
  </si>
  <si>
    <t>ul. Wodzisławska 2</t>
  </si>
  <si>
    <t>Przedsiębiorstwo Produkcyjno - Usługowe i Handlowe SKID"  Spółka z ograniczoną odpowiedzialnością"</t>
  </si>
  <si>
    <t>ul. Polna 16</t>
  </si>
  <si>
    <t>PRZEDSIĘBIORSTWO PRODUKCYJNO-HANDLOWO-USŁUGOWE EKO-BEK" MONIKA BEK"</t>
  </si>
  <si>
    <t>ul. Pionierów 38a</t>
  </si>
  <si>
    <t>Przedsiębiorstwo Transportowo Usługowo Handlowe TRANSPOL - BG" Mateusz Bojdoł"</t>
  </si>
  <si>
    <t>ul. Studzienicka 57</t>
  </si>
  <si>
    <t>Przedsiębiorstwo Usługowo - Produkcyjne ROL-BUD"  Spółka Jawna Pastor Kazimierz"</t>
  </si>
  <si>
    <t>ul. Rolna 4</t>
  </si>
  <si>
    <t>Przedsiębiorstwo Usługowo-Handlowe  HANBUD" Henryk Kula"</t>
  </si>
  <si>
    <t>ul.Wiśniowa 12 C</t>
  </si>
  <si>
    <t>Przedsiębiorstwo Wielobranżowe EKA" Spółka z ograniczoną odpowiedzialnością"</t>
  </si>
  <si>
    <t>ul. Św. Jana 13</t>
  </si>
  <si>
    <t>Przedsiębiorstwo Wielobranżowe STO - MAR" Stosio Ryszard"</t>
  </si>
  <si>
    <t>ul. Miodowa 80</t>
  </si>
  <si>
    <t>Puchałka Stanisław PUCHAŁKA" Przedsiębiorstwo Handlowo -  Usługowe"</t>
  </si>
  <si>
    <t>ul. Platynowa 4</t>
  </si>
  <si>
    <t>Pustelnik Tadeusz Zakład Remontowo - Budowlany</t>
  </si>
  <si>
    <t>ul. Wincentego Witosa 4B</t>
  </si>
  <si>
    <t>Rafał  Maryjosz  MARMASZ</t>
  </si>
  <si>
    <t>ul. Nad Wisłą 4</t>
  </si>
  <si>
    <t>Reclik Bogusław Firma  BUD - ROL""</t>
  </si>
  <si>
    <t>ul. Konopnickiej 2 A</t>
  </si>
  <si>
    <t>REMGAZ Spółka z ograniczoną odpowiedzialnością</t>
  </si>
  <si>
    <t>ul. Hetmańska 14A</t>
  </si>
  <si>
    <t>Rolnicza Spółdzielnia Produkcyjna PRZYJAŹŃ""</t>
  </si>
  <si>
    <t>ul. Orzeszkowej 22</t>
  </si>
  <si>
    <t>Rom  Anna Usługi Remontowo - Budowlane ROM Anna Rom</t>
  </si>
  <si>
    <t>ul. Górnicza 31/14</t>
  </si>
  <si>
    <t>Rozmus Aleksandra Skład Opałowy Węgiel""</t>
  </si>
  <si>
    <t>Rozmus Andrzej Skład Opałowy  Węgiel""</t>
  </si>
  <si>
    <t>ul. Baziowa 25</t>
  </si>
  <si>
    <t>Rozmus Anna Skład Opałowy Węgiel""</t>
  </si>
  <si>
    <t>S &amp; M MARIUSZ LIBERA</t>
  </si>
  <si>
    <t>ul. Pszczyńska 38</t>
  </si>
  <si>
    <t>SEREDYŃSKI JACEK  USŁUGI BUDOWLANO-HANDLOWE  RENOBUD</t>
  </si>
  <si>
    <t>ul. Szkolna 108</t>
  </si>
  <si>
    <t>SGS EKO-PROJEKT SPÓŁKA Z OGRANICZONĄ ODPOWIEDZIALNOŚCIĄ</t>
  </si>
  <si>
    <t>ul. Cieszyńska 52 A</t>
  </si>
  <si>
    <t>SIEDLACZEK SŁAWOMIR  PRZEDSIĘBIORSTWO ATMA""</t>
  </si>
  <si>
    <t>ul. Łukasiewicza 24</t>
  </si>
  <si>
    <t>Sieradzak Krystyna  Przetwórstwo Owoców, Warzyw i Pieczarek KRYSTMAR""</t>
  </si>
  <si>
    <t>ul. Woszczycka 3</t>
  </si>
  <si>
    <t>SIGMA?ST SŁAWOMIR STEFAŃSKI</t>
  </si>
  <si>
    <t>ul. Pszczyńska 155</t>
  </si>
  <si>
    <t>SIGMA?ST TOMASZ GRANATYR</t>
  </si>
  <si>
    <t>ul. Pszczyńska 159</t>
  </si>
  <si>
    <t>SIKORAMET   PIOTR SIKORA</t>
  </si>
  <si>
    <t>ul. Stawowa 25</t>
  </si>
  <si>
    <t>SIMS-BRUK SYNOCZEK MATEUSZ</t>
  </si>
  <si>
    <t>ul. Grabowa 2a</t>
  </si>
  <si>
    <t>SKROBOL KONRAD  GARDENIA""</t>
  </si>
  <si>
    <t>ul. Leśna 6</t>
  </si>
  <si>
    <t>SOJKA DAWID  FIRMA KAMRAT</t>
  </si>
  <si>
    <t>ul. Wodzisławska 1</t>
  </si>
  <si>
    <t>SOLOCH RYSZARD Ślusarstwo Ryszard Soloch</t>
  </si>
  <si>
    <t>ul. Kopernika 12</t>
  </si>
  <si>
    <t>Sosna Eugeniusz Sklep  MARYSIEŃKA""</t>
  </si>
  <si>
    <t>ul. Mleczna 8</t>
  </si>
  <si>
    <t>Sowa Kazimierz    SOLGA""</t>
  </si>
  <si>
    <t>Specjalistyczne Gospodarstwo Ogrodnicze Marek Dzida</t>
  </si>
  <si>
    <t>Stronczek Mirosław F.U.H.T. Węglo-Trans""</t>
  </si>
  <si>
    <t>ul. Wyzwolenia 61</t>
  </si>
  <si>
    <t>Struk  Arkadiusz Przedsiębiorstwo Handlowo Usługowe AREX""</t>
  </si>
  <si>
    <t>ul. Boryńska 55</t>
  </si>
  <si>
    <t>Surmiak Michał Przedsiębiorstwo Handlowo Usługowe Michał Surmiak w spadku</t>
  </si>
  <si>
    <t>ul. Złote Łany 146</t>
  </si>
  <si>
    <t>Szendera Marcin Firma Szendera</t>
  </si>
  <si>
    <t>ul. Zawadzkiego 82</t>
  </si>
  <si>
    <t>Szostok Feliks Warsztat Rzeźniczo - Wędliniarski Feliks Szostok</t>
  </si>
  <si>
    <t>ul. Boczna 1</t>
  </si>
  <si>
    <t>SZOT HENRYK OGRODNICTWO - II""</t>
  </si>
  <si>
    <t>ul. Rubinowa 8</t>
  </si>
  <si>
    <t>Śląskie Centrum Lakierowania Proszkowego  POLVO Spółka z  ograniczoną odpowiedzialnością</t>
  </si>
  <si>
    <t>ul. Centralna 56</t>
  </si>
  <si>
    <t>Świąder Ryszard HANDLOMIX</t>
  </si>
  <si>
    <t>ul. Topolowa 43</t>
  </si>
  <si>
    <t>Świerczek Stanisław Przedsiębiorstwo Produkcyjno-Handlowe STALMET""</t>
  </si>
  <si>
    <t>ul. Pawła Godźka 28</t>
  </si>
  <si>
    <t>Tadeusz Głowacki Produkcja Handel Usługi CANET" Odlewnia Żeliwa"</t>
  </si>
  <si>
    <t>ul. Henryka Brodatego 5/7</t>
  </si>
  <si>
    <t>TAMIR SPÓŁKA JAWNA T. I M. KUŚNIERZ</t>
  </si>
  <si>
    <t>ul. Cieszyńska 31</t>
  </si>
  <si>
    <t>TANK PETROL SPÓŁKA Z OGRANICZONĄ ODPOWIEDZIALNOŚCIĄ SPÓŁKA KOMANDYTOWA</t>
  </si>
  <si>
    <t>ul. Leśników 4</t>
  </si>
  <si>
    <t>TARTAK BIAŁAS  SPÓŁKA JAWNA</t>
  </si>
  <si>
    <t>ul. Wodzisławska 3</t>
  </si>
  <si>
    <t>TERMO - ZEDBUD SPÓŁKA Z OGRANICZONĄ ODPOWIEDZIALNOŚCIĄ</t>
  </si>
  <si>
    <t>ul. Bieruńska 55A</t>
  </si>
  <si>
    <t>TETLA SZYMON  DROGRÓD</t>
  </si>
  <si>
    <t>ul. Męczenników Oświęcimskich 37A</t>
  </si>
  <si>
    <t>Transport Międzynarodowy i Krajowy Tomasz Dzida Spółka z ograniczoną odpowiedzialnością</t>
  </si>
  <si>
    <t>ul. Hallera 17</t>
  </si>
  <si>
    <t>Trójca Franciszek  Zakład Remontowo-Budowlany TRÓJCA""</t>
  </si>
  <si>
    <t>ul. Cieszyńska 30/10</t>
  </si>
  <si>
    <t>ULIASZ MAGDALENA PARK ROZRYWKI</t>
  </si>
  <si>
    <t>ul. Sucharskiego 23</t>
  </si>
  <si>
    <t>Urszula Jarczewska</t>
  </si>
  <si>
    <t>Usługi Budowlano-Handlowe P.K-BUD" Piotr Kwaśny"</t>
  </si>
  <si>
    <t>ul. Woszczycka 9</t>
  </si>
  <si>
    <t>Widera Sebastian  GALTECH" Przedsiębiorstwo Wielobranżowe"</t>
  </si>
  <si>
    <t>ul. Leśna 20</t>
  </si>
  <si>
    <t>Wiench Jan  Przedsiębiorstwo Wielobranżowe</t>
  </si>
  <si>
    <t>ul. Robotnicza 19</t>
  </si>
  <si>
    <t>WIŚLANKA RAFAŁ HERZYK, ANDRZEJ MŁOTEK, ADAM PROKOP SPÓŁKA JAWNA</t>
  </si>
  <si>
    <t>ul. Władysława Broniewskiego 12</t>
  </si>
  <si>
    <t>WOOD STORY  SPÓŁKA Z OGRANICZONĄ ODPOWIEDZIALNOŚCIĄ</t>
  </si>
  <si>
    <t>ul. Główna 32</t>
  </si>
  <si>
    <t>Wrona Przemysław Wrona Produkcja Podłoża</t>
  </si>
  <si>
    <t>ul. Polne Domy 101</t>
  </si>
  <si>
    <t>Wrona Ryszard Produkcja podłoża pod uprawę pieczarek</t>
  </si>
  <si>
    <t>Wróbel Leszek Zakład Usługowo Produkcyjny Pradgos</t>
  </si>
  <si>
    <t>ul. Władysława Jagiełły 34/10</t>
  </si>
  <si>
    <t>Wyrobek Dorota Przedsiębiorstwo Handlowo Usługowe REA""</t>
  </si>
  <si>
    <t>ul. Aleksandra Zawadzkiego 237</t>
  </si>
  <si>
    <t>WYROBEK SPÓŁKA Z OGRANICZONĄ  ODPOWIEDZIALNOŚCIĄ</t>
  </si>
  <si>
    <t>ul. A. Zawadzkiego 237</t>
  </si>
  <si>
    <t>Zakład Przemysłu Drobiarskiego JAS-DROP Spółka Jawna Ewa Jaschkowitz, Adrian Jaschkowitz</t>
  </si>
  <si>
    <t>ul. Śląska 6</t>
  </si>
  <si>
    <t>Zakład Robót Rekultywacyjnych SORT Spółka z ograniczoną odpowiedzialnością</t>
  </si>
  <si>
    <t>ul. Księża 10A</t>
  </si>
  <si>
    <t>ZAKŁAD ŚLUSARSKI GREŃ SPÓŁKA JAWNA</t>
  </si>
  <si>
    <t>ul. Karola Miarki 1B</t>
  </si>
  <si>
    <t>Zakłady Drzewne TIS" Spółka z ograniczoną odpowiedzialnością"</t>
  </si>
  <si>
    <t>ul. Kobiórska 2</t>
  </si>
  <si>
    <t>ZAKŁADY HANDLOWO-PRODUKCYJNO-USŁUGOWE KOBIELANKA Spółka z ograniczoną odpowiedzialnością Spółka Komandytowa</t>
  </si>
  <si>
    <t>ul. Rybnicka 8</t>
  </si>
  <si>
    <t>Zielazo Zbigniew  Malarstwo Tapeciarstwo Roboty Ogólnobudowlane</t>
  </si>
  <si>
    <t>ZISCO BANDURA SPÓŁKA Z OGRANICZONĄ ODPOWIEDZIALNOŚCIĄ</t>
  </si>
  <si>
    <t>ul. Mickiewicza 75</t>
  </si>
  <si>
    <t>ZOŃ KAZIMIERZ ZAKŁAD REMONTOWO-BUDOWLANY KAZBUD""</t>
  </si>
  <si>
    <t>ul. Kolejowa 17</t>
  </si>
  <si>
    <t>Zaświadczenia na przewozy drogowe na potrzeby własne - Przewóz rzeczy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</si>
</sst>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4"/>
      <color rgb="FF7030A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18" fillId="0" borderId="0" xfId="0" applyFont="1"/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4"/>
  <sheetViews>
    <sheetView tabSelected="1" workbookViewId="0"/>
  </sheetViews>
  <sheetFormatPr defaultRowHeight="15" x14ac:dyDescent="0.25"/>
  <cols>
    <col min="2" max="2" width="111.140625" customWidth="1"/>
    <col min="3" max="16" width="28" customWidth="1"/>
  </cols>
  <sheetData>
    <row r="1" spans="1:5" ht="18.75" x14ac:dyDescent="0.3">
      <c r="A1" s="1" t="s">
        <v>438</v>
      </c>
    </row>
    <row r="2" spans="1:5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</row>
    <row r="3" spans="1:5" x14ac:dyDescent="0.25">
      <c r="A3">
        <v>1</v>
      </c>
      <c r="B3" t="s">
        <v>5</v>
      </c>
      <c r="C3" t="s">
        <v>6</v>
      </c>
      <c r="D3" t="str">
        <f>"43-200"</f>
        <v>43-200</v>
      </c>
      <c r="E3" t="str">
        <f>"Pszczyna"</f>
        <v>Pszczyna</v>
      </c>
    </row>
    <row r="4" spans="1:5" x14ac:dyDescent="0.25">
      <c r="A4">
        <v>2</v>
      </c>
      <c r="B4" t="s">
        <v>7</v>
      </c>
      <c r="C4" t="s">
        <v>8</v>
      </c>
      <c r="D4" t="str">
        <f>"43-250"</f>
        <v>43-250</v>
      </c>
      <c r="E4" t="str">
        <f>"Pawłowice"</f>
        <v>Pawłowice</v>
      </c>
    </row>
    <row r="5" spans="1:5" x14ac:dyDescent="0.25">
      <c r="A5">
        <v>3</v>
      </c>
      <c r="B5" t="s">
        <v>9</v>
      </c>
      <c r="C5" t="s">
        <v>10</v>
      </c>
      <c r="D5" t="str">
        <f>"43-227"</f>
        <v>43-227</v>
      </c>
      <c r="E5" t="str">
        <f>"Gilowice"</f>
        <v>Gilowice</v>
      </c>
    </row>
    <row r="6" spans="1:5" x14ac:dyDescent="0.25">
      <c r="A6">
        <v>4</v>
      </c>
      <c r="B6" t="s">
        <v>11</v>
      </c>
      <c r="C6" t="s">
        <v>12</v>
      </c>
      <c r="D6" t="str">
        <f>"43-245"</f>
        <v>43-245</v>
      </c>
      <c r="E6" t="str">
        <f>"Studzionka"</f>
        <v>Studzionka</v>
      </c>
    </row>
    <row r="7" spans="1:5" x14ac:dyDescent="0.25">
      <c r="A7">
        <v>5</v>
      </c>
      <c r="B7" t="s">
        <v>13</v>
      </c>
      <c r="C7" t="s">
        <v>14</v>
      </c>
      <c r="D7" t="str">
        <f>"43-227"</f>
        <v>43-227</v>
      </c>
      <c r="E7" t="str">
        <f>"Gilowice"</f>
        <v>Gilowice</v>
      </c>
    </row>
    <row r="8" spans="1:5" x14ac:dyDescent="0.25">
      <c r="A8">
        <v>6</v>
      </c>
      <c r="B8" t="s">
        <v>15</v>
      </c>
      <c r="C8" t="str">
        <f>"Główna 122"</f>
        <v>Główna 122</v>
      </c>
      <c r="D8" t="str">
        <f>"43-230"</f>
        <v>43-230</v>
      </c>
      <c r="E8" t="s">
        <v>16</v>
      </c>
    </row>
    <row r="9" spans="1:5" x14ac:dyDescent="0.25">
      <c r="A9">
        <v>7</v>
      </c>
      <c r="B9" t="s">
        <v>17</v>
      </c>
      <c r="C9" t="s">
        <v>18</v>
      </c>
      <c r="D9" t="str">
        <f>"43-215"</f>
        <v>43-215</v>
      </c>
      <c r="E9" t="str">
        <f>"Jankowice"</f>
        <v>Jankowice</v>
      </c>
    </row>
    <row r="10" spans="1:5" x14ac:dyDescent="0.25">
      <c r="A10">
        <v>8</v>
      </c>
      <c r="B10" t="s">
        <v>19</v>
      </c>
      <c r="C10" t="s">
        <v>20</v>
      </c>
      <c r="D10" t="str">
        <f>"43-230"</f>
        <v>43-230</v>
      </c>
      <c r="E10" t="s">
        <v>16</v>
      </c>
    </row>
    <row r="11" spans="1:5" x14ac:dyDescent="0.25">
      <c r="A11">
        <v>9</v>
      </c>
      <c r="B11" t="s">
        <v>21</v>
      </c>
      <c r="C11" t="s">
        <v>22</v>
      </c>
      <c r="D11" t="str">
        <f>"43-229"</f>
        <v>43-229</v>
      </c>
      <c r="E11" t="s">
        <v>23</v>
      </c>
    </row>
    <row r="12" spans="1:5" x14ac:dyDescent="0.25">
      <c r="A12">
        <v>10</v>
      </c>
      <c r="B12" t="s">
        <v>24</v>
      </c>
      <c r="C12" t="s">
        <v>25</v>
      </c>
      <c r="D12" t="str">
        <f>"43-254"</f>
        <v>43-254</v>
      </c>
      <c r="E12" t="str">
        <f>"Warszowice"</f>
        <v>Warszowice</v>
      </c>
    </row>
    <row r="13" spans="1:5" x14ac:dyDescent="0.25">
      <c r="A13">
        <v>11</v>
      </c>
      <c r="B13" t="s">
        <v>26</v>
      </c>
      <c r="C13" t="s">
        <v>27</v>
      </c>
      <c r="D13" t="str">
        <f>"43-254"</f>
        <v>43-254</v>
      </c>
      <c r="E13" t="str">
        <f>"Warszowice"</f>
        <v>Warszowice</v>
      </c>
    </row>
    <row r="14" spans="1:5" x14ac:dyDescent="0.25">
      <c r="A14">
        <v>12</v>
      </c>
      <c r="B14" t="s">
        <v>28</v>
      </c>
      <c r="C14" t="s">
        <v>29</v>
      </c>
      <c r="D14" t="str">
        <f>"43-200"</f>
        <v>43-200</v>
      </c>
      <c r="E14" t="str">
        <f>"Pszczyna"</f>
        <v>Pszczyna</v>
      </c>
    </row>
    <row r="15" spans="1:5" x14ac:dyDescent="0.25">
      <c r="A15">
        <v>13</v>
      </c>
      <c r="B15" t="s">
        <v>30</v>
      </c>
      <c r="C15" t="s">
        <v>31</v>
      </c>
      <c r="D15" t="str">
        <f>"43-200"</f>
        <v>43-200</v>
      </c>
      <c r="E15" t="str">
        <f>"Pszczyna"</f>
        <v>Pszczyna</v>
      </c>
    </row>
    <row r="16" spans="1:5" x14ac:dyDescent="0.25">
      <c r="A16">
        <v>14</v>
      </c>
      <c r="B16" t="s">
        <v>32</v>
      </c>
      <c r="C16" t="s">
        <v>33</v>
      </c>
      <c r="D16" t="str">
        <f>"43-250"</f>
        <v>43-250</v>
      </c>
      <c r="E16" t="str">
        <f>"Pawłowice"</f>
        <v>Pawłowice</v>
      </c>
    </row>
    <row r="17" spans="1:5" x14ac:dyDescent="0.25">
      <c r="A17">
        <v>15</v>
      </c>
      <c r="B17" t="s">
        <v>34</v>
      </c>
      <c r="C17" t="s">
        <v>35</v>
      </c>
      <c r="D17" t="str">
        <f>"43-200"</f>
        <v>43-200</v>
      </c>
      <c r="E17" t="str">
        <f>"Pszczyna"</f>
        <v>Pszczyna</v>
      </c>
    </row>
    <row r="18" spans="1:5" x14ac:dyDescent="0.25">
      <c r="A18">
        <v>16</v>
      </c>
      <c r="B18" t="s">
        <v>36</v>
      </c>
      <c r="C18" t="s">
        <v>37</v>
      </c>
      <c r="D18" t="str">
        <f>"43-215"</f>
        <v>43-215</v>
      </c>
      <c r="E18" t="s">
        <v>38</v>
      </c>
    </row>
    <row r="19" spans="1:5" x14ac:dyDescent="0.25">
      <c r="A19">
        <v>17</v>
      </c>
      <c r="B19" t="s">
        <v>39</v>
      </c>
      <c r="C19" t="s">
        <v>40</v>
      </c>
      <c r="D19" t="str">
        <f>"43-215"</f>
        <v>43-215</v>
      </c>
      <c r="E19" t="str">
        <f>"Jankowice"</f>
        <v>Jankowice</v>
      </c>
    </row>
    <row r="20" spans="1:5" x14ac:dyDescent="0.25">
      <c r="A20">
        <v>18</v>
      </c>
      <c r="B20" t="s">
        <v>41</v>
      </c>
      <c r="C20" t="s">
        <v>42</v>
      </c>
      <c r="D20" t="str">
        <f>"43-211"</f>
        <v>43-211</v>
      </c>
      <c r="E20" t="str">
        <f>"Piasek"</f>
        <v>Piasek</v>
      </c>
    </row>
    <row r="21" spans="1:5" x14ac:dyDescent="0.25">
      <c r="A21">
        <v>19</v>
      </c>
      <c r="B21" t="s">
        <v>43</v>
      </c>
      <c r="C21" t="s">
        <v>44</v>
      </c>
      <c r="D21" t="str">
        <f>"43-241"</f>
        <v>43-241</v>
      </c>
      <c r="E21" t="str">
        <f>"Łąka"</f>
        <v>Łąka</v>
      </c>
    </row>
    <row r="22" spans="1:5" x14ac:dyDescent="0.25">
      <c r="A22">
        <v>20</v>
      </c>
      <c r="B22" t="s">
        <v>45</v>
      </c>
      <c r="C22" t="s">
        <v>46</v>
      </c>
      <c r="D22" t="str">
        <f>"43-225"</f>
        <v>43-225</v>
      </c>
      <c r="E22" t="str">
        <f>"Wola"</f>
        <v>Wola</v>
      </c>
    </row>
    <row r="23" spans="1:5" x14ac:dyDescent="0.25">
      <c r="A23">
        <v>21</v>
      </c>
      <c r="B23" t="s">
        <v>47</v>
      </c>
      <c r="C23" t="s">
        <v>48</v>
      </c>
      <c r="D23" t="str">
        <f>"43-230"</f>
        <v>43-230</v>
      </c>
      <c r="E23" t="s">
        <v>16</v>
      </c>
    </row>
    <row r="24" spans="1:5" x14ac:dyDescent="0.25">
      <c r="A24">
        <v>22</v>
      </c>
      <c r="B24" t="s">
        <v>49</v>
      </c>
      <c r="C24" t="s">
        <v>50</v>
      </c>
      <c r="D24" t="str">
        <f>"43-225"</f>
        <v>43-225</v>
      </c>
      <c r="E24" t="str">
        <f>"Wola"</f>
        <v>Wola</v>
      </c>
    </row>
    <row r="25" spans="1:5" x14ac:dyDescent="0.25">
      <c r="A25">
        <v>23</v>
      </c>
      <c r="B25" t="s">
        <v>51</v>
      </c>
      <c r="C25" t="s">
        <v>52</v>
      </c>
      <c r="D25" t="str">
        <f>"43-200"</f>
        <v>43-200</v>
      </c>
      <c r="E25" t="str">
        <f>"Pszczyna"</f>
        <v>Pszczyna</v>
      </c>
    </row>
    <row r="26" spans="1:5" x14ac:dyDescent="0.25">
      <c r="A26">
        <v>24</v>
      </c>
      <c r="B26" t="s">
        <v>53</v>
      </c>
      <c r="C26" t="s">
        <v>54</v>
      </c>
      <c r="D26" t="str">
        <f>"43-210"</f>
        <v>43-210</v>
      </c>
      <c r="E26" t="str">
        <f>"Kobiór"</f>
        <v>Kobiór</v>
      </c>
    </row>
    <row r="27" spans="1:5" x14ac:dyDescent="0.25">
      <c r="A27">
        <v>25</v>
      </c>
      <c r="B27" t="s">
        <v>55</v>
      </c>
      <c r="C27" t="s">
        <v>56</v>
      </c>
      <c r="D27" t="str">
        <f>"43-252"</f>
        <v>43-252</v>
      </c>
      <c r="E27" t="str">
        <f>"Golasowice"</f>
        <v>Golasowice</v>
      </c>
    </row>
    <row r="28" spans="1:5" x14ac:dyDescent="0.25">
      <c r="A28">
        <v>26</v>
      </c>
      <c r="B28" t="s">
        <v>57</v>
      </c>
      <c r="C28" t="s">
        <v>58</v>
      </c>
      <c r="D28" t="str">
        <f>"43-200"</f>
        <v>43-200</v>
      </c>
      <c r="E28" t="str">
        <f>"Pszczyna"</f>
        <v>Pszczyna</v>
      </c>
    </row>
    <row r="29" spans="1:5" x14ac:dyDescent="0.25">
      <c r="A29">
        <v>27</v>
      </c>
      <c r="B29" t="s">
        <v>59</v>
      </c>
      <c r="C29" t="s">
        <v>60</v>
      </c>
      <c r="D29" t="str">
        <f>"43-262"</f>
        <v>43-262</v>
      </c>
      <c r="E29" t="s">
        <v>61</v>
      </c>
    </row>
    <row r="30" spans="1:5" x14ac:dyDescent="0.25">
      <c r="A30">
        <v>28</v>
      </c>
      <c r="B30" t="s">
        <v>62</v>
      </c>
      <c r="C30" t="s">
        <v>63</v>
      </c>
      <c r="D30" t="str">
        <f>"43-215"</f>
        <v>43-215</v>
      </c>
      <c r="E30" t="str">
        <f>"Jankowice"</f>
        <v>Jankowice</v>
      </c>
    </row>
    <row r="31" spans="1:5" x14ac:dyDescent="0.25">
      <c r="A31">
        <v>29</v>
      </c>
      <c r="B31" t="s">
        <v>64</v>
      </c>
      <c r="C31" t="s">
        <v>65</v>
      </c>
      <c r="D31" t="str">
        <f>"43-262"</f>
        <v>43-262</v>
      </c>
      <c r="E31" t="s">
        <v>61</v>
      </c>
    </row>
    <row r="32" spans="1:5" x14ac:dyDescent="0.25">
      <c r="A32">
        <v>30</v>
      </c>
      <c r="B32" t="s">
        <v>66</v>
      </c>
      <c r="C32" t="s">
        <v>67</v>
      </c>
      <c r="D32" t="str">
        <f>"43-254"</f>
        <v>43-254</v>
      </c>
      <c r="E32" t="str">
        <f>"Warszowice"</f>
        <v>Warszowice</v>
      </c>
    </row>
    <row r="33" spans="1:5" x14ac:dyDescent="0.25">
      <c r="A33">
        <v>31</v>
      </c>
      <c r="B33" t="s">
        <v>68</v>
      </c>
      <c r="C33" t="s">
        <v>69</v>
      </c>
      <c r="D33" t="str">
        <f>"43-200"</f>
        <v>43-200</v>
      </c>
      <c r="E33" t="str">
        <f>"Pszczyna"</f>
        <v>Pszczyna</v>
      </c>
    </row>
    <row r="34" spans="1:5" x14ac:dyDescent="0.25">
      <c r="A34">
        <v>32</v>
      </c>
      <c r="B34" t="s">
        <v>70</v>
      </c>
      <c r="C34" t="s">
        <v>71</v>
      </c>
      <c r="D34" t="str">
        <f>"43-200"</f>
        <v>43-200</v>
      </c>
      <c r="E34" t="str">
        <f>"Poręba"</f>
        <v>Poręba</v>
      </c>
    </row>
    <row r="35" spans="1:5" x14ac:dyDescent="0.25">
      <c r="A35">
        <v>33</v>
      </c>
      <c r="B35" t="s">
        <v>72</v>
      </c>
      <c r="C35" t="s">
        <v>73</v>
      </c>
      <c r="D35" t="str">
        <f>"43-250"</f>
        <v>43-250</v>
      </c>
      <c r="E35" t="str">
        <f>"Pawłowice"</f>
        <v>Pawłowice</v>
      </c>
    </row>
    <row r="36" spans="1:5" x14ac:dyDescent="0.25">
      <c r="A36">
        <v>34</v>
      </c>
      <c r="B36" t="s">
        <v>74</v>
      </c>
      <c r="C36" t="s">
        <v>75</v>
      </c>
      <c r="D36" t="str">
        <f>"43-215"</f>
        <v>43-215</v>
      </c>
      <c r="E36" t="str">
        <f>"Jankowice"</f>
        <v>Jankowice</v>
      </c>
    </row>
    <row r="37" spans="1:5" x14ac:dyDescent="0.25">
      <c r="A37">
        <v>35</v>
      </c>
      <c r="B37" t="s">
        <v>76</v>
      </c>
      <c r="C37" t="s">
        <v>77</v>
      </c>
      <c r="D37" t="str">
        <f>"43-200"</f>
        <v>43-200</v>
      </c>
      <c r="E37" t="str">
        <f>"Brzeźce"</f>
        <v>Brzeźce</v>
      </c>
    </row>
    <row r="38" spans="1:5" x14ac:dyDescent="0.25">
      <c r="A38">
        <v>36</v>
      </c>
      <c r="B38" t="s">
        <v>78</v>
      </c>
      <c r="C38" t="s">
        <v>77</v>
      </c>
      <c r="D38" t="str">
        <f>"43-200"</f>
        <v>43-200</v>
      </c>
      <c r="E38" t="str">
        <f>"Brzeźce"</f>
        <v>Brzeźce</v>
      </c>
    </row>
    <row r="39" spans="1:5" x14ac:dyDescent="0.25">
      <c r="A39">
        <v>37</v>
      </c>
      <c r="B39" t="s">
        <v>79</v>
      </c>
      <c r="C39" t="s">
        <v>80</v>
      </c>
      <c r="D39" t="str">
        <f>"43-227"</f>
        <v>43-227</v>
      </c>
      <c r="E39" t="str">
        <f>"Miedźna"</f>
        <v>Miedźna</v>
      </c>
    </row>
    <row r="40" spans="1:5" x14ac:dyDescent="0.25">
      <c r="A40">
        <v>38</v>
      </c>
      <c r="B40" t="s">
        <v>81</v>
      </c>
      <c r="C40" t="s">
        <v>82</v>
      </c>
      <c r="D40" t="str">
        <f>"43-252"</f>
        <v>43-252</v>
      </c>
      <c r="E40" t="s">
        <v>83</v>
      </c>
    </row>
    <row r="41" spans="1:5" x14ac:dyDescent="0.25">
      <c r="A41">
        <v>39</v>
      </c>
      <c r="B41" t="s">
        <v>84</v>
      </c>
      <c r="C41" t="s">
        <v>85</v>
      </c>
      <c r="D41" t="str">
        <f>"43-267"</f>
        <v>43-267</v>
      </c>
      <c r="E41" t="str">
        <f>"Suszec"</f>
        <v>Suszec</v>
      </c>
    </row>
    <row r="42" spans="1:5" x14ac:dyDescent="0.25">
      <c r="A42">
        <v>40</v>
      </c>
      <c r="B42" t="s">
        <v>86</v>
      </c>
      <c r="C42" t="s">
        <v>18</v>
      </c>
      <c r="D42" t="str">
        <f>"43-215"</f>
        <v>43-215</v>
      </c>
      <c r="E42" t="str">
        <f>"Jankowice"</f>
        <v>Jankowice</v>
      </c>
    </row>
    <row r="43" spans="1:5" x14ac:dyDescent="0.25">
      <c r="A43">
        <v>41</v>
      </c>
      <c r="B43" t="s">
        <v>87</v>
      </c>
      <c r="C43" t="s">
        <v>88</v>
      </c>
      <c r="D43" t="str">
        <f>"43-243"</f>
        <v>43-243</v>
      </c>
      <c r="E43" t="s">
        <v>89</v>
      </c>
    </row>
    <row r="44" spans="1:5" x14ac:dyDescent="0.25">
      <c r="A44">
        <v>42</v>
      </c>
      <c r="B44" t="s">
        <v>90</v>
      </c>
      <c r="C44" t="s">
        <v>91</v>
      </c>
      <c r="D44" t="str">
        <f>"43-200"</f>
        <v>43-200</v>
      </c>
      <c r="E44" t="str">
        <f>"Pszczyna"</f>
        <v>Pszczyna</v>
      </c>
    </row>
    <row r="45" spans="1:5" x14ac:dyDescent="0.25">
      <c r="A45">
        <v>43</v>
      </c>
      <c r="B45" t="s">
        <v>92</v>
      </c>
      <c r="C45" t="s">
        <v>93</v>
      </c>
      <c r="D45" t="str">
        <f>"43-200"</f>
        <v>43-200</v>
      </c>
      <c r="E45" t="str">
        <f>"Pszczyna"</f>
        <v>Pszczyna</v>
      </c>
    </row>
    <row r="46" spans="1:5" x14ac:dyDescent="0.25">
      <c r="A46">
        <v>44</v>
      </c>
      <c r="B46" t="s">
        <v>94</v>
      </c>
      <c r="C46" t="s">
        <v>95</v>
      </c>
      <c r="D46" t="str">
        <f>"43-200"</f>
        <v>43-200</v>
      </c>
      <c r="E46" t="str">
        <f>"Pszczyna"</f>
        <v>Pszczyna</v>
      </c>
    </row>
    <row r="47" spans="1:5" x14ac:dyDescent="0.25">
      <c r="A47">
        <v>45</v>
      </c>
      <c r="B47" t="s">
        <v>96</v>
      </c>
      <c r="C47" t="s">
        <v>97</v>
      </c>
      <c r="D47" t="str">
        <f>"43-262"</f>
        <v>43-262</v>
      </c>
      <c r="E47" t="str">
        <f>"Kobielice"</f>
        <v>Kobielice</v>
      </c>
    </row>
    <row r="48" spans="1:5" x14ac:dyDescent="0.25">
      <c r="A48">
        <v>46</v>
      </c>
      <c r="B48" t="s">
        <v>98</v>
      </c>
      <c r="C48" t="s">
        <v>99</v>
      </c>
      <c r="D48" t="str">
        <f>"43-230"</f>
        <v>43-230</v>
      </c>
      <c r="E48" t="s">
        <v>16</v>
      </c>
    </row>
    <row r="49" spans="1:5" x14ac:dyDescent="0.25">
      <c r="A49">
        <v>47</v>
      </c>
      <c r="B49" t="s">
        <v>100</v>
      </c>
      <c r="C49" t="s">
        <v>101</v>
      </c>
      <c r="D49" t="str">
        <f>"43-252"</f>
        <v>43-252</v>
      </c>
      <c r="E49" t="s">
        <v>102</v>
      </c>
    </row>
    <row r="50" spans="1:5" x14ac:dyDescent="0.25">
      <c r="A50">
        <v>48</v>
      </c>
      <c r="B50" t="s">
        <v>103</v>
      </c>
      <c r="C50" t="s">
        <v>104</v>
      </c>
      <c r="D50" t="str">
        <f>"43-211"</f>
        <v>43-211</v>
      </c>
      <c r="E50" t="str">
        <f>"Czarków"</f>
        <v>Czarków</v>
      </c>
    </row>
    <row r="51" spans="1:5" x14ac:dyDescent="0.25">
      <c r="A51">
        <v>49</v>
      </c>
      <c r="B51" t="s">
        <v>105</v>
      </c>
      <c r="C51" t="s">
        <v>75</v>
      </c>
      <c r="D51" t="str">
        <f>"43-262"</f>
        <v>43-262</v>
      </c>
      <c r="E51" t="str">
        <f>"Kobielice"</f>
        <v>Kobielice</v>
      </c>
    </row>
    <row r="52" spans="1:5" x14ac:dyDescent="0.25">
      <c r="A52">
        <v>50</v>
      </c>
      <c r="B52" t="s">
        <v>106</v>
      </c>
      <c r="C52" t="s">
        <v>107</v>
      </c>
      <c r="D52" t="str">
        <f>"43-229"</f>
        <v>43-229</v>
      </c>
      <c r="E52" t="s">
        <v>23</v>
      </c>
    </row>
    <row r="53" spans="1:5" x14ac:dyDescent="0.25">
      <c r="A53">
        <v>51</v>
      </c>
      <c r="B53" t="s">
        <v>108</v>
      </c>
      <c r="C53" t="s">
        <v>109</v>
      </c>
      <c r="D53" t="str">
        <f>"43-230"</f>
        <v>43-230</v>
      </c>
      <c r="E53" t="s">
        <v>16</v>
      </c>
    </row>
    <row r="54" spans="1:5" x14ac:dyDescent="0.25">
      <c r="A54">
        <v>52</v>
      </c>
      <c r="B54" t="s">
        <v>110</v>
      </c>
      <c r="C54" t="s">
        <v>111</v>
      </c>
      <c r="D54" t="str">
        <f>"43-230"</f>
        <v>43-230</v>
      </c>
      <c r="E54" t="s">
        <v>16</v>
      </c>
    </row>
    <row r="55" spans="1:5" x14ac:dyDescent="0.25">
      <c r="A55">
        <v>53</v>
      </c>
      <c r="B55" t="s">
        <v>112</v>
      </c>
      <c r="C55" t="s">
        <v>113</v>
      </c>
      <c r="D55" t="str">
        <f>"43-230"</f>
        <v>43-230</v>
      </c>
      <c r="E55" t="s">
        <v>16</v>
      </c>
    </row>
    <row r="56" spans="1:5" x14ac:dyDescent="0.25">
      <c r="A56">
        <v>54</v>
      </c>
      <c r="B56" t="s">
        <v>114</v>
      </c>
      <c r="C56" t="s">
        <v>115</v>
      </c>
      <c r="D56" t="str">
        <f>"43-230"</f>
        <v>43-230</v>
      </c>
      <c r="E56" t="s">
        <v>16</v>
      </c>
    </row>
    <row r="57" spans="1:5" x14ac:dyDescent="0.25">
      <c r="A57">
        <v>55</v>
      </c>
      <c r="B57" t="s">
        <v>116</v>
      </c>
      <c r="C57" t="s">
        <v>117</v>
      </c>
      <c r="D57" t="str">
        <f>"43-229"</f>
        <v>43-229</v>
      </c>
      <c r="E57" t="s">
        <v>23</v>
      </c>
    </row>
    <row r="58" spans="1:5" x14ac:dyDescent="0.25">
      <c r="A58">
        <v>56</v>
      </c>
      <c r="B58" t="s">
        <v>118</v>
      </c>
      <c r="C58" t="s">
        <v>119</v>
      </c>
      <c r="D58" t="str">
        <f>"43-265"</f>
        <v>43-265</v>
      </c>
      <c r="E58" t="str">
        <f>"Kryry"</f>
        <v>Kryry</v>
      </c>
    </row>
    <row r="59" spans="1:5" x14ac:dyDescent="0.25">
      <c r="A59">
        <v>57</v>
      </c>
      <c r="B59" t="s">
        <v>120</v>
      </c>
      <c r="C59" t="s">
        <v>121</v>
      </c>
      <c r="D59" t="str">
        <f>"43-227"</f>
        <v>43-227</v>
      </c>
      <c r="E59" t="str">
        <f>"Góra"</f>
        <v>Góra</v>
      </c>
    </row>
    <row r="60" spans="1:5" x14ac:dyDescent="0.25">
      <c r="A60">
        <v>58</v>
      </c>
      <c r="B60" t="s">
        <v>122</v>
      </c>
      <c r="C60" t="s">
        <v>123</v>
      </c>
      <c r="D60" t="str">
        <f>"43-250"</f>
        <v>43-250</v>
      </c>
      <c r="E60" t="str">
        <f>"Pawłowice"</f>
        <v>Pawłowice</v>
      </c>
    </row>
    <row r="61" spans="1:5" x14ac:dyDescent="0.25">
      <c r="A61">
        <v>59</v>
      </c>
      <c r="B61" t="s">
        <v>124</v>
      </c>
      <c r="C61" t="s">
        <v>125</v>
      </c>
      <c r="D61" t="str">
        <f>"43-250"</f>
        <v>43-250</v>
      </c>
      <c r="E61" t="str">
        <f>"Pawłowice"</f>
        <v>Pawłowice</v>
      </c>
    </row>
    <row r="62" spans="1:5" x14ac:dyDescent="0.25">
      <c r="A62">
        <v>60</v>
      </c>
      <c r="B62" t="s">
        <v>126</v>
      </c>
      <c r="C62" t="s">
        <v>127</v>
      </c>
      <c r="D62" t="str">
        <f>"43-227"</f>
        <v>43-227</v>
      </c>
      <c r="E62" t="str">
        <f>"Góra"</f>
        <v>Góra</v>
      </c>
    </row>
    <row r="63" spans="1:5" x14ac:dyDescent="0.25">
      <c r="A63">
        <v>61</v>
      </c>
      <c r="B63" t="s">
        <v>128</v>
      </c>
      <c r="C63" t="s">
        <v>129</v>
      </c>
      <c r="D63" t="str">
        <f>"43-227"</f>
        <v>43-227</v>
      </c>
      <c r="E63" t="str">
        <f>"Gilowice"</f>
        <v>Gilowice</v>
      </c>
    </row>
    <row r="64" spans="1:5" x14ac:dyDescent="0.25">
      <c r="A64">
        <v>62</v>
      </c>
      <c r="B64" t="s">
        <v>130</v>
      </c>
      <c r="C64" t="s">
        <v>131</v>
      </c>
      <c r="D64" t="str">
        <f>"43-230"</f>
        <v>43-230</v>
      </c>
      <c r="E64" t="s">
        <v>16</v>
      </c>
    </row>
    <row r="65" spans="1:5" x14ac:dyDescent="0.25">
      <c r="A65">
        <v>63</v>
      </c>
      <c r="B65" t="s">
        <v>132</v>
      </c>
      <c r="C65" t="s">
        <v>133</v>
      </c>
      <c r="D65" t="str">
        <f>"43-229"</f>
        <v>43-229</v>
      </c>
      <c r="E65" t="str">
        <f>"Ćwiklice"</f>
        <v>Ćwiklice</v>
      </c>
    </row>
    <row r="66" spans="1:5" x14ac:dyDescent="0.25">
      <c r="A66">
        <v>64</v>
      </c>
      <c r="B66" t="s">
        <v>134</v>
      </c>
      <c r="C66" t="s">
        <v>135</v>
      </c>
      <c r="D66" t="str">
        <f>"43-200"</f>
        <v>43-200</v>
      </c>
      <c r="E66" t="str">
        <f>"Pszczyna"</f>
        <v>Pszczyna</v>
      </c>
    </row>
    <row r="67" spans="1:5" x14ac:dyDescent="0.25">
      <c r="A67">
        <v>65</v>
      </c>
      <c r="B67" t="s">
        <v>136</v>
      </c>
      <c r="C67" t="s">
        <v>135</v>
      </c>
      <c r="D67" t="str">
        <f>"43-200"</f>
        <v>43-200</v>
      </c>
      <c r="E67" t="str">
        <f>"Pszczyna"</f>
        <v>Pszczyna</v>
      </c>
    </row>
    <row r="68" spans="1:5" x14ac:dyDescent="0.25">
      <c r="A68">
        <v>66</v>
      </c>
      <c r="B68" t="s">
        <v>137</v>
      </c>
      <c r="C68" t="s">
        <v>138</v>
      </c>
      <c r="D68" t="str">
        <f>"43-230"</f>
        <v>43-230</v>
      </c>
      <c r="E68" t="s">
        <v>16</v>
      </c>
    </row>
    <row r="69" spans="1:5" x14ac:dyDescent="0.25">
      <c r="A69">
        <v>67</v>
      </c>
      <c r="B69" t="s">
        <v>139</v>
      </c>
      <c r="C69" t="s">
        <v>140</v>
      </c>
      <c r="D69" t="str">
        <f>"43-230"</f>
        <v>43-230</v>
      </c>
      <c r="E69" t="s">
        <v>16</v>
      </c>
    </row>
    <row r="70" spans="1:5" x14ac:dyDescent="0.25">
      <c r="A70">
        <v>68</v>
      </c>
      <c r="B70" t="s">
        <v>141</v>
      </c>
      <c r="C70" t="s">
        <v>142</v>
      </c>
      <c r="D70" t="str">
        <f>"43-252"</f>
        <v>43-252</v>
      </c>
      <c r="E70" t="s">
        <v>102</v>
      </c>
    </row>
    <row r="71" spans="1:5" x14ac:dyDescent="0.25">
      <c r="A71">
        <v>69</v>
      </c>
      <c r="B71" t="s">
        <v>143</v>
      </c>
      <c r="C71" t="s">
        <v>144</v>
      </c>
      <c r="D71" t="str">
        <f>"43-200"</f>
        <v>43-200</v>
      </c>
      <c r="E71" t="str">
        <f>"Brzeźce"</f>
        <v>Brzeźce</v>
      </c>
    </row>
    <row r="72" spans="1:5" x14ac:dyDescent="0.25">
      <c r="A72">
        <v>70</v>
      </c>
      <c r="B72" t="s">
        <v>145</v>
      </c>
      <c r="C72" t="s">
        <v>146</v>
      </c>
      <c r="D72" t="str">
        <f>"43-200"</f>
        <v>43-200</v>
      </c>
      <c r="E72" t="str">
        <f>"Pszczyna"</f>
        <v>Pszczyna</v>
      </c>
    </row>
    <row r="73" spans="1:5" x14ac:dyDescent="0.25">
      <c r="A73">
        <v>71</v>
      </c>
      <c r="B73" t="s">
        <v>147</v>
      </c>
      <c r="C73" t="s">
        <v>146</v>
      </c>
      <c r="D73" t="str">
        <f>"43-200"</f>
        <v>43-200</v>
      </c>
      <c r="E73" t="str">
        <f>"Pszczyna"</f>
        <v>Pszczyna</v>
      </c>
    </row>
    <row r="74" spans="1:5" x14ac:dyDescent="0.25">
      <c r="A74">
        <v>72</v>
      </c>
      <c r="B74" t="s">
        <v>148</v>
      </c>
      <c r="C74" t="s">
        <v>149</v>
      </c>
      <c r="D74" t="str">
        <f>"43-267"</f>
        <v>43-267</v>
      </c>
      <c r="E74" t="str">
        <f>"Suszec"</f>
        <v>Suszec</v>
      </c>
    </row>
    <row r="75" spans="1:5" x14ac:dyDescent="0.25">
      <c r="A75">
        <v>73</v>
      </c>
      <c r="B75" t="s">
        <v>150</v>
      </c>
      <c r="C75" t="s">
        <v>151</v>
      </c>
      <c r="D75" t="str">
        <f>"43-241"</f>
        <v>43-241</v>
      </c>
      <c r="E75" t="str">
        <f>"Łąka"</f>
        <v>Łąka</v>
      </c>
    </row>
    <row r="76" spans="1:5" x14ac:dyDescent="0.25">
      <c r="A76">
        <v>74</v>
      </c>
      <c r="B76" t="s">
        <v>152</v>
      </c>
      <c r="C76" t="s">
        <v>153</v>
      </c>
      <c r="D76" t="str">
        <f>"43-200"</f>
        <v>43-200</v>
      </c>
      <c r="E76" t="str">
        <f>"Pszczyna"</f>
        <v>Pszczyna</v>
      </c>
    </row>
    <row r="77" spans="1:5" x14ac:dyDescent="0.25">
      <c r="A77">
        <v>75</v>
      </c>
      <c r="B77" t="s">
        <v>154</v>
      </c>
      <c r="C77" t="s">
        <v>155</v>
      </c>
      <c r="D77" t="str">
        <f>"43-250"</f>
        <v>43-250</v>
      </c>
      <c r="E77" t="str">
        <f>"Pawłowice"</f>
        <v>Pawłowice</v>
      </c>
    </row>
    <row r="78" spans="1:5" x14ac:dyDescent="0.25">
      <c r="A78">
        <v>76</v>
      </c>
      <c r="B78" t="s">
        <v>156</v>
      </c>
      <c r="C78" t="s">
        <v>157</v>
      </c>
      <c r="D78" t="str">
        <f>"43-267"</f>
        <v>43-267</v>
      </c>
      <c r="E78" t="str">
        <f>"Suszec"</f>
        <v>Suszec</v>
      </c>
    </row>
    <row r="79" spans="1:5" x14ac:dyDescent="0.25">
      <c r="A79">
        <v>77</v>
      </c>
      <c r="B79" t="s">
        <v>158</v>
      </c>
      <c r="C79" t="s">
        <v>159</v>
      </c>
      <c r="D79" t="str">
        <f>"43-200"</f>
        <v>43-200</v>
      </c>
      <c r="E79" t="str">
        <f>"Pszczyna"</f>
        <v>Pszczyna</v>
      </c>
    </row>
    <row r="80" spans="1:5" x14ac:dyDescent="0.25">
      <c r="A80">
        <v>78</v>
      </c>
      <c r="B80" t="s">
        <v>160</v>
      </c>
      <c r="C80" t="s">
        <v>161</v>
      </c>
      <c r="D80" t="str">
        <f>"43-265"</f>
        <v>43-265</v>
      </c>
      <c r="E80" t="str">
        <f>"Mizerów"</f>
        <v>Mizerów</v>
      </c>
    </row>
    <row r="81" spans="1:5" x14ac:dyDescent="0.25">
      <c r="A81">
        <v>79</v>
      </c>
      <c r="B81" t="s">
        <v>162</v>
      </c>
      <c r="C81" t="s">
        <v>163</v>
      </c>
      <c r="D81" t="str">
        <f>"43-243"</f>
        <v>43-243</v>
      </c>
      <c r="E81" t="str">
        <f>"Wisła Mała"</f>
        <v>Wisła Mała</v>
      </c>
    </row>
    <row r="82" spans="1:5" x14ac:dyDescent="0.25">
      <c r="A82">
        <v>80</v>
      </c>
      <c r="B82" t="s">
        <v>164</v>
      </c>
      <c r="C82" t="s">
        <v>163</v>
      </c>
      <c r="D82" t="str">
        <f>"43-243"</f>
        <v>43-243</v>
      </c>
      <c r="E82" t="str">
        <f>"Wisła Mała"</f>
        <v>Wisła Mała</v>
      </c>
    </row>
    <row r="83" spans="1:5" x14ac:dyDescent="0.25">
      <c r="A83">
        <v>81</v>
      </c>
      <c r="B83" t="s">
        <v>165</v>
      </c>
      <c r="C83" t="s">
        <v>166</v>
      </c>
      <c r="D83" t="str">
        <f>"43-250"</f>
        <v>43-250</v>
      </c>
      <c r="E83" t="str">
        <f>"Pawłowice"</f>
        <v>Pawłowice</v>
      </c>
    </row>
    <row r="84" spans="1:5" x14ac:dyDescent="0.25">
      <c r="A84">
        <v>82</v>
      </c>
      <c r="B84" t="s">
        <v>167</v>
      </c>
      <c r="C84" t="s">
        <v>168</v>
      </c>
      <c r="D84" t="str">
        <f>"43-229"</f>
        <v>43-229</v>
      </c>
      <c r="E84" t="str">
        <f>"Ćwiklice"</f>
        <v>Ćwiklice</v>
      </c>
    </row>
    <row r="85" spans="1:5" x14ac:dyDescent="0.25">
      <c r="A85">
        <v>83</v>
      </c>
      <c r="B85" t="s">
        <v>169</v>
      </c>
      <c r="C85" t="s">
        <v>170</v>
      </c>
      <c r="D85" t="str">
        <f>"43-215"</f>
        <v>43-215</v>
      </c>
      <c r="E85" t="s">
        <v>38</v>
      </c>
    </row>
    <row r="86" spans="1:5" x14ac:dyDescent="0.25">
      <c r="A86">
        <v>84</v>
      </c>
      <c r="B86" t="s">
        <v>171</v>
      </c>
      <c r="C86" t="s">
        <v>172</v>
      </c>
      <c r="D86" t="str">
        <f>"43-200"</f>
        <v>43-200</v>
      </c>
      <c r="E86" t="str">
        <f>"Pszczyna"</f>
        <v>Pszczyna</v>
      </c>
    </row>
    <row r="87" spans="1:5" x14ac:dyDescent="0.25">
      <c r="A87">
        <v>85</v>
      </c>
      <c r="B87" t="s">
        <v>173</v>
      </c>
      <c r="C87" t="s">
        <v>174</v>
      </c>
      <c r="D87" t="str">
        <f>"43-200"</f>
        <v>43-200</v>
      </c>
      <c r="E87" t="str">
        <f>"Pszczyna"</f>
        <v>Pszczyna</v>
      </c>
    </row>
    <row r="88" spans="1:5" x14ac:dyDescent="0.25">
      <c r="A88">
        <v>86</v>
      </c>
      <c r="B88" t="s">
        <v>175</v>
      </c>
      <c r="C88" t="s">
        <v>176</v>
      </c>
      <c r="D88" t="str">
        <f>"43-229"</f>
        <v>43-229</v>
      </c>
      <c r="E88" t="str">
        <f>"Ćwiklice"</f>
        <v>Ćwiklice</v>
      </c>
    </row>
    <row r="89" spans="1:5" x14ac:dyDescent="0.25">
      <c r="A89">
        <v>87</v>
      </c>
      <c r="B89" t="s">
        <v>177</v>
      </c>
      <c r="C89" t="s">
        <v>178</v>
      </c>
      <c r="D89" t="str">
        <f>"43-230"</f>
        <v>43-230</v>
      </c>
      <c r="E89" t="s">
        <v>16</v>
      </c>
    </row>
    <row r="90" spans="1:5" x14ac:dyDescent="0.25">
      <c r="A90">
        <v>88</v>
      </c>
      <c r="B90" t="s">
        <v>179</v>
      </c>
      <c r="C90" t="s">
        <v>180</v>
      </c>
      <c r="D90" t="str">
        <f>"43-250"</f>
        <v>43-250</v>
      </c>
      <c r="E90" t="str">
        <f>"Pawłowice"</f>
        <v>Pawłowice</v>
      </c>
    </row>
    <row r="91" spans="1:5" x14ac:dyDescent="0.25">
      <c r="A91">
        <v>89</v>
      </c>
      <c r="B91" t="s">
        <v>181</v>
      </c>
      <c r="C91" t="s">
        <v>182</v>
      </c>
      <c r="D91" t="str">
        <f>"43-200"</f>
        <v>43-200</v>
      </c>
      <c r="E91" t="str">
        <f>"Pszczyna"</f>
        <v>Pszczyna</v>
      </c>
    </row>
    <row r="92" spans="1:5" x14ac:dyDescent="0.25">
      <c r="A92">
        <v>90</v>
      </c>
      <c r="B92" t="s">
        <v>183</v>
      </c>
      <c r="C92" t="s">
        <v>184</v>
      </c>
      <c r="D92" t="str">
        <f>"43-211"</f>
        <v>43-211</v>
      </c>
      <c r="E92" t="str">
        <f>"Piasek"</f>
        <v>Piasek</v>
      </c>
    </row>
    <row r="93" spans="1:5" x14ac:dyDescent="0.25">
      <c r="A93">
        <v>91</v>
      </c>
      <c r="B93" t="s">
        <v>185</v>
      </c>
      <c r="C93" t="s">
        <v>186</v>
      </c>
      <c r="D93" t="str">
        <f>"43-245"</f>
        <v>43-245</v>
      </c>
      <c r="E93" t="str">
        <f>"Studzionka"</f>
        <v>Studzionka</v>
      </c>
    </row>
    <row r="94" spans="1:5" x14ac:dyDescent="0.25">
      <c r="A94">
        <v>92</v>
      </c>
      <c r="B94" t="s">
        <v>187</v>
      </c>
      <c r="C94" t="s">
        <v>188</v>
      </c>
      <c r="D94" t="str">
        <f>"43-200"</f>
        <v>43-200</v>
      </c>
      <c r="E94" t="str">
        <f>"Pszczyna"</f>
        <v>Pszczyna</v>
      </c>
    </row>
    <row r="95" spans="1:5" x14ac:dyDescent="0.25">
      <c r="A95">
        <v>93</v>
      </c>
      <c r="B95" t="s">
        <v>189</v>
      </c>
      <c r="C95" t="s">
        <v>190</v>
      </c>
      <c r="D95" t="str">
        <f>"43-211"</f>
        <v>43-211</v>
      </c>
      <c r="E95" t="str">
        <f>"Czarków"</f>
        <v>Czarków</v>
      </c>
    </row>
    <row r="96" spans="1:5" x14ac:dyDescent="0.25">
      <c r="A96">
        <v>94</v>
      </c>
      <c r="B96" t="s">
        <v>191</v>
      </c>
      <c r="C96" t="s">
        <v>192</v>
      </c>
      <c r="D96" t="str">
        <f>"43-215"</f>
        <v>43-215</v>
      </c>
      <c r="E96" t="s">
        <v>38</v>
      </c>
    </row>
    <row r="97" spans="1:5" x14ac:dyDescent="0.25">
      <c r="A97">
        <v>95</v>
      </c>
      <c r="B97" t="s">
        <v>193</v>
      </c>
      <c r="C97" t="s">
        <v>194</v>
      </c>
      <c r="D97" t="str">
        <f>"43-227"</f>
        <v>43-227</v>
      </c>
      <c r="E97" t="str">
        <f>"Grzawa"</f>
        <v>Grzawa</v>
      </c>
    </row>
    <row r="98" spans="1:5" x14ac:dyDescent="0.25">
      <c r="A98">
        <v>96</v>
      </c>
      <c r="B98" t="s">
        <v>195</v>
      </c>
      <c r="C98" t="s">
        <v>196</v>
      </c>
      <c r="D98" t="str">
        <f>"43-200"</f>
        <v>43-200</v>
      </c>
      <c r="E98" t="str">
        <f>"Pszczyna"</f>
        <v>Pszczyna</v>
      </c>
    </row>
    <row r="99" spans="1:5" x14ac:dyDescent="0.25">
      <c r="A99">
        <v>97</v>
      </c>
      <c r="B99" t="s">
        <v>197</v>
      </c>
      <c r="C99" t="s">
        <v>198</v>
      </c>
      <c r="D99" t="str">
        <f>"43-252"</f>
        <v>43-252</v>
      </c>
      <c r="E99" t="s">
        <v>102</v>
      </c>
    </row>
    <row r="100" spans="1:5" x14ac:dyDescent="0.25">
      <c r="A100">
        <v>98</v>
      </c>
      <c r="B100" t="s">
        <v>199</v>
      </c>
      <c r="C100" t="s">
        <v>200</v>
      </c>
      <c r="D100" t="str">
        <f>"43-267"</f>
        <v>43-267</v>
      </c>
      <c r="E100" t="str">
        <f>"Suszec"</f>
        <v>Suszec</v>
      </c>
    </row>
    <row r="101" spans="1:5" x14ac:dyDescent="0.25">
      <c r="A101">
        <v>99</v>
      </c>
      <c r="B101" t="s">
        <v>201</v>
      </c>
      <c r="C101" t="s">
        <v>202</v>
      </c>
      <c r="D101" t="str">
        <f>"43-211"</f>
        <v>43-211</v>
      </c>
      <c r="E101" t="str">
        <f>"Czarków"</f>
        <v>Czarków</v>
      </c>
    </row>
    <row r="102" spans="1:5" x14ac:dyDescent="0.25">
      <c r="A102">
        <v>100</v>
      </c>
      <c r="B102" t="s">
        <v>203</v>
      </c>
      <c r="C102" t="s">
        <v>204</v>
      </c>
      <c r="D102" t="str">
        <f>"43-211"</f>
        <v>43-211</v>
      </c>
      <c r="E102" t="str">
        <f>"Czarków"</f>
        <v>Czarków</v>
      </c>
    </row>
    <row r="103" spans="1:5" x14ac:dyDescent="0.25">
      <c r="A103">
        <v>101</v>
      </c>
      <c r="B103" t="s">
        <v>205</v>
      </c>
      <c r="C103" t="s">
        <v>202</v>
      </c>
      <c r="D103" t="str">
        <f>"43-211"</f>
        <v>43-211</v>
      </c>
      <c r="E103" t="str">
        <f>"Czarków"</f>
        <v>Czarków</v>
      </c>
    </row>
    <row r="104" spans="1:5" x14ac:dyDescent="0.25">
      <c r="A104">
        <v>102</v>
      </c>
      <c r="B104" t="s">
        <v>206</v>
      </c>
      <c r="C104" t="s">
        <v>207</v>
      </c>
      <c r="D104" t="str">
        <f>"43-200"</f>
        <v>43-200</v>
      </c>
      <c r="E104" t="str">
        <f>"Pszczyna"</f>
        <v>Pszczyna</v>
      </c>
    </row>
    <row r="105" spans="1:5" x14ac:dyDescent="0.25">
      <c r="A105">
        <v>103</v>
      </c>
      <c r="B105" t="s">
        <v>208</v>
      </c>
      <c r="C105" t="s">
        <v>209</v>
      </c>
      <c r="D105" t="str">
        <f>"43-211"</f>
        <v>43-211</v>
      </c>
      <c r="E105" t="str">
        <f>"Piasek"</f>
        <v>Piasek</v>
      </c>
    </row>
    <row r="106" spans="1:5" x14ac:dyDescent="0.25">
      <c r="A106">
        <v>104</v>
      </c>
      <c r="B106" t="s">
        <v>210</v>
      </c>
      <c r="C106" t="s">
        <v>211</v>
      </c>
      <c r="D106" t="str">
        <f>"43-227"</f>
        <v>43-227</v>
      </c>
      <c r="E106" t="str">
        <f>"Gilowice"</f>
        <v>Gilowice</v>
      </c>
    </row>
    <row r="107" spans="1:5" x14ac:dyDescent="0.25">
      <c r="A107">
        <v>105</v>
      </c>
      <c r="B107" t="s">
        <v>212</v>
      </c>
      <c r="C107" t="s">
        <v>213</v>
      </c>
      <c r="D107" t="str">
        <f>"43-200"</f>
        <v>43-200</v>
      </c>
      <c r="E107" t="str">
        <f>"Pszczyna"</f>
        <v>Pszczyna</v>
      </c>
    </row>
    <row r="108" spans="1:5" x14ac:dyDescent="0.25">
      <c r="A108">
        <v>106</v>
      </c>
      <c r="B108" t="s">
        <v>214</v>
      </c>
      <c r="C108" t="s">
        <v>215</v>
      </c>
      <c r="D108" t="str">
        <f>"43-200"</f>
        <v>43-200</v>
      </c>
      <c r="E108" t="str">
        <f>"Pszczyna"</f>
        <v>Pszczyna</v>
      </c>
    </row>
    <row r="109" spans="1:5" x14ac:dyDescent="0.25">
      <c r="A109">
        <v>107</v>
      </c>
      <c r="B109" t="s">
        <v>216</v>
      </c>
      <c r="C109" t="s">
        <v>217</v>
      </c>
      <c r="D109" t="str">
        <f>"43-254"</f>
        <v>43-254</v>
      </c>
      <c r="E109" t="str">
        <f>"Warszowice"</f>
        <v>Warszowice</v>
      </c>
    </row>
    <row r="110" spans="1:5" x14ac:dyDescent="0.25">
      <c r="A110">
        <v>108</v>
      </c>
      <c r="B110" t="s">
        <v>218</v>
      </c>
      <c r="C110" t="s">
        <v>219</v>
      </c>
      <c r="D110" t="str">
        <f>"43-200"</f>
        <v>43-200</v>
      </c>
      <c r="E110" t="str">
        <f>"Pszczyna"</f>
        <v>Pszczyna</v>
      </c>
    </row>
    <row r="111" spans="1:5" x14ac:dyDescent="0.25">
      <c r="A111">
        <v>109</v>
      </c>
      <c r="B111" t="s">
        <v>220</v>
      </c>
      <c r="C111" t="s">
        <v>221</v>
      </c>
      <c r="D111" t="str">
        <f>"43-230"</f>
        <v>43-230</v>
      </c>
      <c r="E111" t="s">
        <v>16</v>
      </c>
    </row>
    <row r="112" spans="1:5" x14ac:dyDescent="0.25">
      <c r="A112">
        <v>110</v>
      </c>
      <c r="B112" t="s">
        <v>222</v>
      </c>
      <c r="C112" t="s">
        <v>223</v>
      </c>
      <c r="D112" t="str">
        <f>"43-200"</f>
        <v>43-200</v>
      </c>
      <c r="E112" t="str">
        <f>"Brzeźce"</f>
        <v>Brzeźce</v>
      </c>
    </row>
    <row r="113" spans="1:5" x14ac:dyDescent="0.25">
      <c r="A113">
        <v>111</v>
      </c>
      <c r="B113" t="s">
        <v>224</v>
      </c>
      <c r="C113" t="s">
        <v>225</v>
      </c>
      <c r="D113" t="str">
        <f>"43-267"</f>
        <v>43-267</v>
      </c>
      <c r="E113" t="str">
        <f>"Suszec"</f>
        <v>Suszec</v>
      </c>
    </row>
    <row r="114" spans="1:5" x14ac:dyDescent="0.25">
      <c r="A114">
        <v>112</v>
      </c>
      <c r="B114" t="s">
        <v>226</v>
      </c>
      <c r="C114" t="s">
        <v>227</v>
      </c>
      <c r="D114" t="str">
        <f>"43-200"</f>
        <v>43-200</v>
      </c>
      <c r="E114" t="str">
        <f>"Pszczyna"</f>
        <v>Pszczyna</v>
      </c>
    </row>
    <row r="115" spans="1:5" x14ac:dyDescent="0.25">
      <c r="A115">
        <v>113</v>
      </c>
      <c r="B115" t="s">
        <v>228</v>
      </c>
      <c r="C115" t="s">
        <v>229</v>
      </c>
      <c r="D115" t="str">
        <f>"43-243"</f>
        <v>43-243</v>
      </c>
      <c r="E115" t="s">
        <v>89</v>
      </c>
    </row>
    <row r="116" spans="1:5" x14ac:dyDescent="0.25">
      <c r="A116">
        <v>114</v>
      </c>
      <c r="B116" t="s">
        <v>230</v>
      </c>
      <c r="C116" t="s">
        <v>231</v>
      </c>
      <c r="D116" t="str">
        <f>"43-230"</f>
        <v>43-230</v>
      </c>
      <c r="E116" t="s">
        <v>16</v>
      </c>
    </row>
    <row r="117" spans="1:5" x14ac:dyDescent="0.25">
      <c r="A117">
        <v>115</v>
      </c>
      <c r="B117" t="s">
        <v>232</v>
      </c>
      <c r="C117" t="s">
        <v>233</v>
      </c>
      <c r="D117" t="str">
        <f>"43-200"</f>
        <v>43-200</v>
      </c>
      <c r="E117" t="str">
        <f>"Brzeźce"</f>
        <v>Brzeźce</v>
      </c>
    </row>
    <row r="118" spans="1:5" x14ac:dyDescent="0.25">
      <c r="A118">
        <v>116</v>
      </c>
      <c r="B118" t="s">
        <v>234</v>
      </c>
      <c r="C118" t="s">
        <v>235</v>
      </c>
      <c r="D118" t="str">
        <f>"43-200"</f>
        <v>43-200</v>
      </c>
      <c r="E118" t="str">
        <f>"Pszczyna"</f>
        <v>Pszczyna</v>
      </c>
    </row>
    <row r="119" spans="1:5" x14ac:dyDescent="0.25">
      <c r="A119">
        <v>117</v>
      </c>
      <c r="B119" t="s">
        <v>236</v>
      </c>
      <c r="C119" t="s">
        <v>237</v>
      </c>
      <c r="D119" t="str">
        <f>"43-227"</f>
        <v>43-227</v>
      </c>
      <c r="E119" t="str">
        <f>"Gilowice"</f>
        <v>Gilowice</v>
      </c>
    </row>
    <row r="120" spans="1:5" x14ac:dyDescent="0.25">
      <c r="A120">
        <v>118</v>
      </c>
      <c r="B120" t="s">
        <v>238</v>
      </c>
      <c r="C120" t="s">
        <v>239</v>
      </c>
      <c r="D120" t="str">
        <f>"43-241"</f>
        <v>43-241</v>
      </c>
      <c r="E120" t="str">
        <f>"Łąka"</f>
        <v>Łąka</v>
      </c>
    </row>
    <row r="121" spans="1:5" x14ac:dyDescent="0.25">
      <c r="A121">
        <v>119</v>
      </c>
      <c r="B121" t="s">
        <v>240</v>
      </c>
      <c r="C121" t="s">
        <v>241</v>
      </c>
      <c r="D121" t="str">
        <f>"43-200"</f>
        <v>43-200</v>
      </c>
      <c r="E121" t="str">
        <f>"Pszczyna"</f>
        <v>Pszczyna</v>
      </c>
    </row>
    <row r="122" spans="1:5" x14ac:dyDescent="0.25">
      <c r="A122">
        <v>120</v>
      </c>
      <c r="B122" t="s">
        <v>242</v>
      </c>
      <c r="C122" t="s">
        <v>243</v>
      </c>
      <c r="D122" t="str">
        <f>"43-227"</f>
        <v>43-227</v>
      </c>
      <c r="E122" t="str">
        <f>"Grzawa"</f>
        <v>Grzawa</v>
      </c>
    </row>
    <row r="123" spans="1:5" x14ac:dyDescent="0.25">
      <c r="A123">
        <v>121</v>
      </c>
      <c r="B123" t="s">
        <v>244</v>
      </c>
      <c r="C123" t="s">
        <v>245</v>
      </c>
      <c r="D123" t="str">
        <f>"43-241"</f>
        <v>43-241</v>
      </c>
      <c r="E123" t="str">
        <f>"Łąka"</f>
        <v>Łąka</v>
      </c>
    </row>
    <row r="124" spans="1:5" x14ac:dyDescent="0.25">
      <c r="A124">
        <v>122</v>
      </c>
      <c r="B124" t="s">
        <v>246</v>
      </c>
      <c r="C124" t="s">
        <v>245</v>
      </c>
      <c r="D124" t="str">
        <f>"43-241"</f>
        <v>43-241</v>
      </c>
      <c r="E124" t="str">
        <f>"Łąka"</f>
        <v>Łąka</v>
      </c>
    </row>
    <row r="125" spans="1:5" x14ac:dyDescent="0.25">
      <c r="A125">
        <v>123</v>
      </c>
      <c r="B125" t="s">
        <v>247</v>
      </c>
      <c r="C125" t="s">
        <v>248</v>
      </c>
      <c r="D125" t="str">
        <f>"43-215"</f>
        <v>43-215</v>
      </c>
      <c r="E125" t="str">
        <f>"Jankowice"</f>
        <v>Jankowice</v>
      </c>
    </row>
    <row r="126" spans="1:5" x14ac:dyDescent="0.25">
      <c r="A126">
        <v>124</v>
      </c>
      <c r="B126" t="s">
        <v>249</v>
      </c>
      <c r="C126" t="s">
        <v>250</v>
      </c>
      <c r="D126" t="str">
        <f>"43-229"</f>
        <v>43-229</v>
      </c>
      <c r="E126" t="str">
        <f>"Ćwiklice"</f>
        <v>Ćwiklice</v>
      </c>
    </row>
    <row r="127" spans="1:5" x14ac:dyDescent="0.25">
      <c r="A127">
        <v>125</v>
      </c>
      <c r="B127" t="s">
        <v>251</v>
      </c>
      <c r="C127" t="s">
        <v>252</v>
      </c>
      <c r="D127" t="str">
        <f>"43-229"</f>
        <v>43-229</v>
      </c>
      <c r="E127" t="str">
        <f>"Ćwiklice"</f>
        <v>Ćwiklice</v>
      </c>
    </row>
    <row r="128" spans="1:5" x14ac:dyDescent="0.25">
      <c r="A128">
        <v>126</v>
      </c>
      <c r="B128" t="s">
        <v>253</v>
      </c>
      <c r="C128" t="s">
        <v>254</v>
      </c>
      <c r="D128" t="str">
        <f>"43-230"</f>
        <v>43-230</v>
      </c>
      <c r="E128" t="s">
        <v>16</v>
      </c>
    </row>
    <row r="129" spans="1:5" x14ac:dyDescent="0.25">
      <c r="A129">
        <v>127</v>
      </c>
      <c r="B129" t="s">
        <v>255</v>
      </c>
      <c r="C129" t="s">
        <v>256</v>
      </c>
      <c r="D129" t="str">
        <f>"43-215"</f>
        <v>43-215</v>
      </c>
      <c r="E129" t="s">
        <v>38</v>
      </c>
    </row>
    <row r="130" spans="1:5" x14ac:dyDescent="0.25">
      <c r="A130">
        <v>128</v>
      </c>
      <c r="B130" t="s">
        <v>257</v>
      </c>
      <c r="C130" t="s">
        <v>258</v>
      </c>
      <c r="D130" t="str">
        <f>"43-267"</f>
        <v>43-267</v>
      </c>
      <c r="E130" t="str">
        <f>"Suszec"</f>
        <v>Suszec</v>
      </c>
    </row>
    <row r="131" spans="1:5" x14ac:dyDescent="0.25">
      <c r="A131">
        <v>129</v>
      </c>
      <c r="B131" t="s">
        <v>259</v>
      </c>
      <c r="C131" t="s">
        <v>260</v>
      </c>
      <c r="D131" t="str">
        <f>"43-210"</f>
        <v>43-210</v>
      </c>
      <c r="E131" t="str">
        <f>"Kobiór"</f>
        <v>Kobiór</v>
      </c>
    </row>
    <row r="132" spans="1:5" x14ac:dyDescent="0.25">
      <c r="A132">
        <v>130</v>
      </c>
      <c r="B132" t="s">
        <v>261</v>
      </c>
      <c r="C132" t="s">
        <v>262</v>
      </c>
      <c r="D132" t="str">
        <f>"43-200"</f>
        <v>43-200</v>
      </c>
      <c r="E132" t="str">
        <f>"Pszczyna"</f>
        <v>Pszczyna</v>
      </c>
    </row>
    <row r="133" spans="1:5" x14ac:dyDescent="0.25">
      <c r="A133">
        <v>131</v>
      </c>
      <c r="B133" t="s">
        <v>263</v>
      </c>
      <c r="C133" t="s">
        <v>264</v>
      </c>
      <c r="D133" t="str">
        <f>"43-200"</f>
        <v>43-200</v>
      </c>
      <c r="E133" t="str">
        <f>"Pszczyna"</f>
        <v>Pszczyna</v>
      </c>
    </row>
    <row r="134" spans="1:5" x14ac:dyDescent="0.25">
      <c r="A134">
        <v>132</v>
      </c>
      <c r="B134" t="s">
        <v>265</v>
      </c>
      <c r="C134" t="s">
        <v>266</v>
      </c>
      <c r="D134" t="str">
        <f>"43-200"</f>
        <v>43-200</v>
      </c>
      <c r="E134" t="str">
        <f>"Pszczyna"</f>
        <v>Pszczyna</v>
      </c>
    </row>
    <row r="135" spans="1:5" x14ac:dyDescent="0.25">
      <c r="A135">
        <v>133</v>
      </c>
      <c r="B135" t="s">
        <v>267</v>
      </c>
      <c r="C135" t="s">
        <v>42</v>
      </c>
      <c r="D135" t="str">
        <f>"43-211"</f>
        <v>43-211</v>
      </c>
      <c r="E135" t="str">
        <f>"Piasek"</f>
        <v>Piasek</v>
      </c>
    </row>
    <row r="136" spans="1:5" x14ac:dyDescent="0.25">
      <c r="A136">
        <v>134</v>
      </c>
      <c r="B136" t="s">
        <v>268</v>
      </c>
      <c r="C136" t="s">
        <v>269</v>
      </c>
      <c r="D136" t="str">
        <f>"43-200"</f>
        <v>43-200</v>
      </c>
      <c r="E136" t="str">
        <f>"Pszczyna"</f>
        <v>Pszczyna</v>
      </c>
    </row>
    <row r="137" spans="1:5" x14ac:dyDescent="0.25">
      <c r="A137">
        <v>135</v>
      </c>
      <c r="B137" t="s">
        <v>270</v>
      </c>
      <c r="C137" t="s">
        <v>271</v>
      </c>
      <c r="D137" t="str">
        <f>"43-230"</f>
        <v>43-230</v>
      </c>
      <c r="E137" t="s">
        <v>16</v>
      </c>
    </row>
    <row r="138" spans="1:5" x14ac:dyDescent="0.25">
      <c r="A138">
        <v>136</v>
      </c>
      <c r="B138" t="s">
        <v>272</v>
      </c>
      <c r="C138" t="s">
        <v>273</v>
      </c>
      <c r="D138" t="str">
        <f>"43-200"</f>
        <v>43-200</v>
      </c>
      <c r="E138" t="str">
        <f>"Pszczyna"</f>
        <v>Pszczyna</v>
      </c>
    </row>
    <row r="139" spans="1:5" x14ac:dyDescent="0.25">
      <c r="A139">
        <v>137</v>
      </c>
      <c r="B139" t="s">
        <v>274</v>
      </c>
      <c r="C139" t="s">
        <v>275</v>
      </c>
      <c r="D139" t="str">
        <f>"43-200"</f>
        <v>43-200</v>
      </c>
      <c r="E139" t="str">
        <f>"Pszczyna"</f>
        <v>Pszczyna</v>
      </c>
    </row>
    <row r="140" spans="1:5" x14ac:dyDescent="0.25">
      <c r="A140">
        <v>138</v>
      </c>
      <c r="B140" t="s">
        <v>276</v>
      </c>
      <c r="C140" t="s">
        <v>277</v>
      </c>
      <c r="D140" t="str">
        <f>"43-215"</f>
        <v>43-215</v>
      </c>
      <c r="E140" t="str">
        <f>"Jankowice"</f>
        <v>Jankowice</v>
      </c>
    </row>
    <row r="141" spans="1:5" x14ac:dyDescent="0.25">
      <c r="A141">
        <v>139</v>
      </c>
      <c r="B141" t="s">
        <v>278</v>
      </c>
      <c r="C141" t="s">
        <v>279</v>
      </c>
      <c r="D141" t="str">
        <f>"43-200"</f>
        <v>43-200</v>
      </c>
      <c r="E141" t="str">
        <f>"Pszczyna"</f>
        <v>Pszczyna</v>
      </c>
    </row>
    <row r="142" spans="1:5" x14ac:dyDescent="0.25">
      <c r="A142">
        <v>140</v>
      </c>
      <c r="B142" t="s">
        <v>280</v>
      </c>
      <c r="C142" t="s">
        <v>281</v>
      </c>
      <c r="D142" t="str">
        <f>"43-215"</f>
        <v>43-215</v>
      </c>
      <c r="E142" t="s">
        <v>38</v>
      </c>
    </row>
    <row r="143" spans="1:5" x14ac:dyDescent="0.25">
      <c r="A143">
        <v>141</v>
      </c>
      <c r="B143" t="s">
        <v>282</v>
      </c>
      <c r="C143" t="s">
        <v>283</v>
      </c>
      <c r="D143" t="str">
        <f>"43-200"</f>
        <v>43-200</v>
      </c>
      <c r="E143" t="str">
        <f>"Pszczyna"</f>
        <v>Pszczyna</v>
      </c>
    </row>
    <row r="144" spans="1:5" x14ac:dyDescent="0.25">
      <c r="A144">
        <v>142</v>
      </c>
      <c r="B144" t="s">
        <v>284</v>
      </c>
      <c r="C144" t="s">
        <v>285</v>
      </c>
      <c r="D144" t="str">
        <f>"43-211"</f>
        <v>43-211</v>
      </c>
      <c r="E144" t="str">
        <f>"Piasek"</f>
        <v>Piasek</v>
      </c>
    </row>
    <row r="145" spans="1:5" x14ac:dyDescent="0.25">
      <c r="A145">
        <v>143</v>
      </c>
      <c r="B145" t="s">
        <v>286</v>
      </c>
      <c r="C145" t="s">
        <v>287</v>
      </c>
      <c r="D145" t="str">
        <f>"43-254"</f>
        <v>43-254</v>
      </c>
      <c r="E145" t="str">
        <f>"Warszowice"</f>
        <v>Warszowice</v>
      </c>
    </row>
    <row r="146" spans="1:5" x14ac:dyDescent="0.25">
      <c r="A146">
        <v>144</v>
      </c>
      <c r="B146" t="s">
        <v>288</v>
      </c>
      <c r="C146" t="s">
        <v>289</v>
      </c>
      <c r="D146" t="str">
        <f>"43-254"</f>
        <v>43-254</v>
      </c>
      <c r="E146" t="str">
        <f>"Warszowice"</f>
        <v>Warszowice</v>
      </c>
    </row>
    <row r="147" spans="1:5" x14ac:dyDescent="0.25">
      <c r="A147">
        <v>145</v>
      </c>
      <c r="B147" t="s">
        <v>290</v>
      </c>
      <c r="C147" t="s">
        <v>291</v>
      </c>
      <c r="D147" t="str">
        <f>"43-229"</f>
        <v>43-229</v>
      </c>
      <c r="E147" t="s">
        <v>23</v>
      </c>
    </row>
    <row r="148" spans="1:5" x14ac:dyDescent="0.25">
      <c r="A148">
        <v>146</v>
      </c>
      <c r="B148" t="s">
        <v>292</v>
      </c>
      <c r="C148" t="s">
        <v>293</v>
      </c>
      <c r="D148" t="str">
        <f>"43-215"</f>
        <v>43-215</v>
      </c>
      <c r="E148" t="str">
        <f>"Jankowice"</f>
        <v>Jankowice</v>
      </c>
    </row>
    <row r="149" spans="1:5" x14ac:dyDescent="0.25">
      <c r="A149">
        <v>147</v>
      </c>
      <c r="B149" t="s">
        <v>294</v>
      </c>
      <c r="C149" t="s">
        <v>295</v>
      </c>
      <c r="D149" t="str">
        <f>"43-254"</f>
        <v>43-254</v>
      </c>
      <c r="E149" t="str">
        <f>"Warszowice"</f>
        <v>Warszowice</v>
      </c>
    </row>
    <row r="150" spans="1:5" x14ac:dyDescent="0.25">
      <c r="A150">
        <v>148</v>
      </c>
      <c r="B150" t="s">
        <v>296</v>
      </c>
      <c r="C150" t="s">
        <v>297</v>
      </c>
      <c r="D150" t="str">
        <f>"43-230"</f>
        <v>43-230</v>
      </c>
      <c r="E150" t="s">
        <v>16</v>
      </c>
    </row>
    <row r="151" spans="1:5" x14ac:dyDescent="0.25">
      <c r="A151">
        <v>149</v>
      </c>
      <c r="B151" t="s">
        <v>298</v>
      </c>
      <c r="C151" t="s">
        <v>297</v>
      </c>
      <c r="D151" t="str">
        <f>"43-230"</f>
        <v>43-230</v>
      </c>
      <c r="E151" t="s">
        <v>16</v>
      </c>
    </row>
    <row r="152" spans="1:5" x14ac:dyDescent="0.25">
      <c r="A152">
        <v>150</v>
      </c>
      <c r="B152" t="s">
        <v>299</v>
      </c>
      <c r="C152" t="s">
        <v>300</v>
      </c>
      <c r="D152" t="str">
        <f>"43-200"</f>
        <v>43-200</v>
      </c>
      <c r="E152" t="str">
        <f>"Pszczyna"</f>
        <v>Pszczyna</v>
      </c>
    </row>
    <row r="153" spans="1:5" x14ac:dyDescent="0.25">
      <c r="A153">
        <v>151</v>
      </c>
      <c r="B153" t="s">
        <v>301</v>
      </c>
      <c r="C153" t="s">
        <v>302</v>
      </c>
      <c r="D153" t="str">
        <f>"43-229"</f>
        <v>43-229</v>
      </c>
      <c r="E153" t="str">
        <f>"Ćwiklice"</f>
        <v>Ćwiklice</v>
      </c>
    </row>
    <row r="154" spans="1:5" x14ac:dyDescent="0.25">
      <c r="A154">
        <v>152</v>
      </c>
      <c r="B154" t="s">
        <v>303</v>
      </c>
      <c r="C154" t="s">
        <v>304</v>
      </c>
      <c r="D154" t="str">
        <f>"43-200"</f>
        <v>43-200</v>
      </c>
      <c r="E154" t="str">
        <f>"Pszczyna"</f>
        <v>Pszczyna</v>
      </c>
    </row>
    <row r="155" spans="1:5" x14ac:dyDescent="0.25">
      <c r="A155">
        <v>153</v>
      </c>
      <c r="B155" t="s">
        <v>305</v>
      </c>
      <c r="C155" t="s">
        <v>306</v>
      </c>
      <c r="D155" t="str">
        <f>"43-200"</f>
        <v>43-200</v>
      </c>
      <c r="E155" t="str">
        <f>"Pszczyna"</f>
        <v>Pszczyna</v>
      </c>
    </row>
    <row r="156" spans="1:5" x14ac:dyDescent="0.25">
      <c r="A156">
        <v>154</v>
      </c>
      <c r="B156" t="s">
        <v>307</v>
      </c>
      <c r="C156" t="s">
        <v>308</v>
      </c>
      <c r="D156" t="str">
        <f>"43-250"</f>
        <v>43-250</v>
      </c>
      <c r="E156" t="str">
        <f>"Pawłowice"</f>
        <v>Pawłowice</v>
      </c>
    </row>
    <row r="157" spans="1:5" x14ac:dyDescent="0.25">
      <c r="A157">
        <v>155</v>
      </c>
      <c r="B157" t="s">
        <v>309</v>
      </c>
      <c r="C157" t="s">
        <v>310</v>
      </c>
      <c r="D157" t="str">
        <f>"43-200"</f>
        <v>43-200</v>
      </c>
      <c r="E157" t="str">
        <f>"Pszczyna"</f>
        <v>Pszczyna</v>
      </c>
    </row>
    <row r="158" spans="1:5" x14ac:dyDescent="0.25">
      <c r="A158">
        <v>156</v>
      </c>
      <c r="B158" t="s">
        <v>311</v>
      </c>
      <c r="C158" t="s">
        <v>312</v>
      </c>
      <c r="D158" t="str">
        <f>"43-200"</f>
        <v>43-200</v>
      </c>
      <c r="E158" t="str">
        <f>"Pszczyna"</f>
        <v>Pszczyna</v>
      </c>
    </row>
    <row r="159" spans="1:5" x14ac:dyDescent="0.25">
      <c r="A159">
        <v>157</v>
      </c>
      <c r="B159" t="s">
        <v>313</v>
      </c>
      <c r="C159" t="s">
        <v>314</v>
      </c>
      <c r="D159" t="str">
        <f>"43-262"</f>
        <v>43-262</v>
      </c>
      <c r="E159" t="str">
        <f>"Kobielice"</f>
        <v>Kobielice</v>
      </c>
    </row>
    <row r="160" spans="1:5" x14ac:dyDescent="0.25">
      <c r="A160">
        <v>158</v>
      </c>
      <c r="B160" t="s">
        <v>315</v>
      </c>
      <c r="C160" t="s">
        <v>316</v>
      </c>
      <c r="D160" t="str">
        <f>"43-225"</f>
        <v>43-225</v>
      </c>
      <c r="E160" t="str">
        <f>"Wola"</f>
        <v>Wola</v>
      </c>
    </row>
    <row r="161" spans="1:5" x14ac:dyDescent="0.25">
      <c r="A161">
        <v>159</v>
      </c>
      <c r="B161" t="s">
        <v>317</v>
      </c>
      <c r="C161" t="s">
        <v>318</v>
      </c>
      <c r="D161" t="str">
        <f>"43-267"</f>
        <v>43-267</v>
      </c>
      <c r="E161" t="str">
        <f>"Suszec"</f>
        <v>Suszec</v>
      </c>
    </row>
    <row r="162" spans="1:5" x14ac:dyDescent="0.25">
      <c r="A162">
        <v>160</v>
      </c>
      <c r="B162" t="s">
        <v>319</v>
      </c>
      <c r="C162" t="s">
        <v>320</v>
      </c>
      <c r="D162" t="str">
        <f>"43-227"</f>
        <v>43-227</v>
      </c>
      <c r="E162" t="str">
        <f>"Frydek"</f>
        <v>Frydek</v>
      </c>
    </row>
    <row r="163" spans="1:5" x14ac:dyDescent="0.25">
      <c r="A163">
        <v>161</v>
      </c>
      <c r="B163" t="s">
        <v>321</v>
      </c>
      <c r="C163" t="s">
        <v>322</v>
      </c>
      <c r="D163" t="str">
        <f>"43-200"</f>
        <v>43-200</v>
      </c>
      <c r="E163" t="str">
        <f>"Pszczyna"</f>
        <v>Pszczyna</v>
      </c>
    </row>
    <row r="164" spans="1:5" x14ac:dyDescent="0.25">
      <c r="A164">
        <v>162</v>
      </c>
      <c r="B164" t="s">
        <v>323</v>
      </c>
      <c r="C164" t="s">
        <v>324</v>
      </c>
      <c r="D164" t="str">
        <f>"43-229"</f>
        <v>43-229</v>
      </c>
      <c r="E164" t="s">
        <v>23</v>
      </c>
    </row>
    <row r="165" spans="1:5" x14ac:dyDescent="0.25">
      <c r="A165">
        <v>163</v>
      </c>
      <c r="B165" t="s">
        <v>325</v>
      </c>
      <c r="C165" t="s">
        <v>326</v>
      </c>
      <c r="D165" t="str">
        <f>"43-227"</f>
        <v>43-227</v>
      </c>
      <c r="E165" t="str">
        <f>"Grzawa"</f>
        <v>Grzawa</v>
      </c>
    </row>
    <row r="166" spans="1:5" x14ac:dyDescent="0.25">
      <c r="A166">
        <v>164</v>
      </c>
      <c r="B166" t="s">
        <v>327</v>
      </c>
      <c r="C166" t="s">
        <v>328</v>
      </c>
      <c r="D166" t="str">
        <f>"43-252"</f>
        <v>43-252</v>
      </c>
      <c r="E166" t="str">
        <f>"Golasowice"</f>
        <v>Golasowice</v>
      </c>
    </row>
    <row r="167" spans="1:5" x14ac:dyDescent="0.25">
      <c r="A167">
        <v>165</v>
      </c>
      <c r="B167" t="s">
        <v>329</v>
      </c>
      <c r="C167" t="s">
        <v>330</v>
      </c>
      <c r="D167" t="str">
        <f>"43-200"</f>
        <v>43-200</v>
      </c>
      <c r="E167" t="str">
        <f>"Pszczyna"</f>
        <v>Pszczyna</v>
      </c>
    </row>
    <row r="168" spans="1:5" x14ac:dyDescent="0.25">
      <c r="A168">
        <v>166</v>
      </c>
      <c r="B168" t="s">
        <v>331</v>
      </c>
      <c r="C168" t="s">
        <v>332</v>
      </c>
      <c r="D168" t="str">
        <f>"43-252"</f>
        <v>43-252</v>
      </c>
      <c r="E168" t="str">
        <f>"Golasowice"</f>
        <v>Golasowice</v>
      </c>
    </row>
    <row r="169" spans="1:5" x14ac:dyDescent="0.25">
      <c r="A169">
        <v>167</v>
      </c>
      <c r="B169" t="s">
        <v>333</v>
      </c>
      <c r="C169" t="s">
        <v>334</v>
      </c>
      <c r="D169" t="str">
        <f>"43-225"</f>
        <v>43-225</v>
      </c>
      <c r="E169" t="str">
        <f>"Wola"</f>
        <v>Wola</v>
      </c>
    </row>
    <row r="170" spans="1:5" x14ac:dyDescent="0.25">
      <c r="A170">
        <v>168</v>
      </c>
      <c r="B170" t="s">
        <v>335</v>
      </c>
      <c r="C170" t="str">
        <f>"ul.Nowa 18"</f>
        <v>ul.Nowa 18</v>
      </c>
      <c r="D170" t="str">
        <f>"43-215"</f>
        <v>43-215</v>
      </c>
      <c r="E170" t="str">
        <f>"Jankowice"</f>
        <v>Jankowice</v>
      </c>
    </row>
    <row r="171" spans="1:5" x14ac:dyDescent="0.25">
      <c r="A171">
        <v>169</v>
      </c>
      <c r="B171" t="s">
        <v>336</v>
      </c>
      <c r="C171" t="s">
        <v>337</v>
      </c>
      <c r="D171" t="str">
        <f>"43-215"</f>
        <v>43-215</v>
      </c>
      <c r="E171" t="str">
        <f>"Jankowice"</f>
        <v>Jankowice</v>
      </c>
    </row>
    <row r="172" spans="1:5" x14ac:dyDescent="0.25">
      <c r="A172">
        <v>170</v>
      </c>
      <c r="B172" t="s">
        <v>338</v>
      </c>
      <c r="C172" t="s">
        <v>337</v>
      </c>
      <c r="D172" t="str">
        <f>"43-215"</f>
        <v>43-215</v>
      </c>
      <c r="E172" t="str">
        <f>"Jankowice"</f>
        <v>Jankowice</v>
      </c>
    </row>
    <row r="173" spans="1:5" x14ac:dyDescent="0.25">
      <c r="A173">
        <v>171</v>
      </c>
      <c r="B173" t="s">
        <v>339</v>
      </c>
      <c r="C173" t="s">
        <v>340</v>
      </c>
      <c r="D173" t="str">
        <f>"43-227"</f>
        <v>43-227</v>
      </c>
      <c r="E173" t="str">
        <f>"Góra"</f>
        <v>Góra</v>
      </c>
    </row>
    <row r="174" spans="1:5" x14ac:dyDescent="0.25">
      <c r="A174">
        <v>172</v>
      </c>
      <c r="B174" t="s">
        <v>341</v>
      </c>
      <c r="C174" t="s">
        <v>342</v>
      </c>
      <c r="D174" t="str">
        <f>"43-230"</f>
        <v>43-230</v>
      </c>
      <c r="E174" t="s">
        <v>16</v>
      </c>
    </row>
    <row r="175" spans="1:5" x14ac:dyDescent="0.25">
      <c r="A175">
        <v>173</v>
      </c>
      <c r="B175" t="s">
        <v>343</v>
      </c>
      <c r="C175" t="s">
        <v>344</v>
      </c>
      <c r="D175" t="str">
        <f>"43-200"</f>
        <v>43-200</v>
      </c>
      <c r="E175" t="str">
        <f>"Pszczyna"</f>
        <v>Pszczyna</v>
      </c>
    </row>
    <row r="176" spans="1:5" x14ac:dyDescent="0.25">
      <c r="A176">
        <v>174</v>
      </c>
      <c r="B176" t="s">
        <v>345</v>
      </c>
      <c r="C176" t="s">
        <v>346</v>
      </c>
      <c r="D176" t="str">
        <f>"43-241"</f>
        <v>43-241</v>
      </c>
      <c r="E176" t="str">
        <f>"Łąka"</f>
        <v>Łąka</v>
      </c>
    </row>
    <row r="177" spans="1:5" x14ac:dyDescent="0.25">
      <c r="A177">
        <v>175</v>
      </c>
      <c r="B177" t="s">
        <v>347</v>
      </c>
      <c r="C177" t="s">
        <v>348</v>
      </c>
      <c r="D177" t="str">
        <f>"43-267"</f>
        <v>43-267</v>
      </c>
      <c r="E177" t="str">
        <f>"Rudziczka"</f>
        <v>Rudziczka</v>
      </c>
    </row>
    <row r="178" spans="1:5" x14ac:dyDescent="0.25">
      <c r="A178">
        <v>176</v>
      </c>
      <c r="B178" t="s">
        <v>349</v>
      </c>
      <c r="C178" t="s">
        <v>350</v>
      </c>
      <c r="D178" t="str">
        <f>"43-225"</f>
        <v>43-225</v>
      </c>
      <c r="E178" t="str">
        <f>"Wola"</f>
        <v>Wola</v>
      </c>
    </row>
    <row r="179" spans="1:5" x14ac:dyDescent="0.25">
      <c r="A179">
        <v>177</v>
      </c>
      <c r="B179" t="s">
        <v>351</v>
      </c>
      <c r="C179" t="s">
        <v>352</v>
      </c>
      <c r="D179" t="str">
        <f>"43-225"</f>
        <v>43-225</v>
      </c>
      <c r="E179" t="str">
        <f>"Wola"</f>
        <v>Wola</v>
      </c>
    </row>
    <row r="180" spans="1:5" x14ac:dyDescent="0.25">
      <c r="A180">
        <v>178</v>
      </c>
      <c r="B180" t="s">
        <v>353</v>
      </c>
      <c r="C180" t="s">
        <v>354</v>
      </c>
      <c r="D180" t="str">
        <f>"43-250"</f>
        <v>43-250</v>
      </c>
      <c r="E180" t="str">
        <f>"Pawłowice"</f>
        <v>Pawłowice</v>
      </c>
    </row>
    <row r="181" spans="1:5" x14ac:dyDescent="0.25">
      <c r="A181">
        <v>179</v>
      </c>
      <c r="B181" t="s">
        <v>355</v>
      </c>
      <c r="C181" t="s">
        <v>356</v>
      </c>
      <c r="D181" t="str">
        <f>"43-215"</f>
        <v>43-215</v>
      </c>
      <c r="E181" t="str">
        <f>"Jankowice"</f>
        <v>Jankowice</v>
      </c>
    </row>
    <row r="182" spans="1:5" x14ac:dyDescent="0.25">
      <c r="A182">
        <v>180</v>
      </c>
      <c r="B182" t="s">
        <v>357</v>
      </c>
      <c r="C182" t="s">
        <v>358</v>
      </c>
      <c r="D182" t="str">
        <f>"43-211"</f>
        <v>43-211</v>
      </c>
      <c r="E182" t="str">
        <f>"Piasek"</f>
        <v>Piasek</v>
      </c>
    </row>
    <row r="183" spans="1:5" x14ac:dyDescent="0.25">
      <c r="A183">
        <v>181</v>
      </c>
      <c r="B183" t="s">
        <v>359</v>
      </c>
      <c r="C183" t="s">
        <v>360</v>
      </c>
      <c r="D183" t="str">
        <f>"43-245"</f>
        <v>43-245</v>
      </c>
      <c r="E183" t="str">
        <f>"Studzionka"</f>
        <v>Studzionka</v>
      </c>
    </row>
    <row r="184" spans="1:5" x14ac:dyDescent="0.25">
      <c r="A184">
        <v>182</v>
      </c>
      <c r="B184" t="s">
        <v>361</v>
      </c>
      <c r="C184" t="s">
        <v>362</v>
      </c>
      <c r="D184" t="str">
        <f>"43-230"</f>
        <v>43-230</v>
      </c>
      <c r="E184" t="s">
        <v>16</v>
      </c>
    </row>
    <row r="185" spans="1:5" x14ac:dyDescent="0.25">
      <c r="A185">
        <v>183</v>
      </c>
      <c r="B185" t="s">
        <v>363</v>
      </c>
      <c r="C185" t="s">
        <v>364</v>
      </c>
      <c r="D185" t="str">
        <f>"43-265"</f>
        <v>43-265</v>
      </c>
      <c r="E185" t="str">
        <f>"Mizerów"</f>
        <v>Mizerów</v>
      </c>
    </row>
    <row r="186" spans="1:5" x14ac:dyDescent="0.25">
      <c r="A186">
        <v>184</v>
      </c>
      <c r="B186" t="s">
        <v>365</v>
      </c>
      <c r="C186" t="str">
        <f>"ul. Orla 6"</f>
        <v>ul. Orla 6</v>
      </c>
      <c r="D186" t="str">
        <f>"43-210"</f>
        <v>43-210</v>
      </c>
      <c r="E186" t="str">
        <f>"Kobiór"</f>
        <v>Kobiór</v>
      </c>
    </row>
    <row r="187" spans="1:5" x14ac:dyDescent="0.25">
      <c r="A187">
        <v>185</v>
      </c>
      <c r="B187" t="s">
        <v>366</v>
      </c>
      <c r="C187" t="s">
        <v>178</v>
      </c>
      <c r="D187" t="str">
        <f>"43-230"</f>
        <v>43-230</v>
      </c>
      <c r="E187" t="s">
        <v>16</v>
      </c>
    </row>
    <row r="188" spans="1:5" x14ac:dyDescent="0.25">
      <c r="A188">
        <v>186</v>
      </c>
      <c r="B188" t="s">
        <v>367</v>
      </c>
      <c r="C188" t="s">
        <v>368</v>
      </c>
      <c r="D188" t="str">
        <f>"43-265"</f>
        <v>43-265</v>
      </c>
      <c r="E188" t="str">
        <f>"Kryry"</f>
        <v>Kryry</v>
      </c>
    </row>
    <row r="189" spans="1:5" x14ac:dyDescent="0.25">
      <c r="A189">
        <v>187</v>
      </c>
      <c r="B189" t="s">
        <v>369</v>
      </c>
      <c r="C189" t="s">
        <v>370</v>
      </c>
      <c r="D189" t="str">
        <f>"43-254"</f>
        <v>43-254</v>
      </c>
      <c r="E189" t="str">
        <f>"Warszowice"</f>
        <v>Warszowice</v>
      </c>
    </row>
    <row r="190" spans="1:5" x14ac:dyDescent="0.25">
      <c r="A190">
        <v>188</v>
      </c>
      <c r="B190" t="s">
        <v>371</v>
      </c>
      <c r="C190" t="s">
        <v>372</v>
      </c>
      <c r="D190" t="str">
        <f>"43-215"</f>
        <v>43-215</v>
      </c>
      <c r="E190" t="str">
        <f>"Jankowice"</f>
        <v>Jankowice</v>
      </c>
    </row>
    <row r="191" spans="1:5" x14ac:dyDescent="0.25">
      <c r="A191">
        <v>189</v>
      </c>
      <c r="B191" t="s">
        <v>373</v>
      </c>
      <c r="C191" t="s">
        <v>374</v>
      </c>
      <c r="D191" t="str">
        <f>"43-229"</f>
        <v>43-229</v>
      </c>
      <c r="E191" t="str">
        <f>"Ćwiklice"</f>
        <v>Ćwiklice</v>
      </c>
    </row>
    <row r="192" spans="1:5" x14ac:dyDescent="0.25">
      <c r="A192">
        <v>190</v>
      </c>
      <c r="B192" t="s">
        <v>375</v>
      </c>
      <c r="C192" t="s">
        <v>376</v>
      </c>
      <c r="D192" t="str">
        <f>"43-211"</f>
        <v>43-211</v>
      </c>
      <c r="E192" t="str">
        <f>"Czarków"</f>
        <v>Czarków</v>
      </c>
    </row>
    <row r="193" spans="1:5" x14ac:dyDescent="0.25">
      <c r="A193">
        <v>191</v>
      </c>
      <c r="B193" t="s">
        <v>377</v>
      </c>
      <c r="C193" t="s">
        <v>378</v>
      </c>
      <c r="D193" t="str">
        <f>"43-200"</f>
        <v>43-200</v>
      </c>
      <c r="E193" t="str">
        <f>"Pszczyna"</f>
        <v>Pszczyna</v>
      </c>
    </row>
    <row r="194" spans="1:5" x14ac:dyDescent="0.25">
      <c r="A194">
        <v>192</v>
      </c>
      <c r="B194" t="s">
        <v>379</v>
      </c>
      <c r="C194" t="s">
        <v>380</v>
      </c>
      <c r="D194" t="str">
        <f>"43-210"</f>
        <v>43-210</v>
      </c>
      <c r="E194" t="str">
        <f>"Kobiór"</f>
        <v>Kobiór</v>
      </c>
    </row>
    <row r="195" spans="1:5" x14ac:dyDescent="0.25">
      <c r="A195">
        <v>193</v>
      </c>
      <c r="B195" t="s">
        <v>381</v>
      </c>
      <c r="C195" t="s">
        <v>382</v>
      </c>
      <c r="D195" t="str">
        <f>"43-227"</f>
        <v>43-227</v>
      </c>
      <c r="E195" t="str">
        <f>"Góra"</f>
        <v>Góra</v>
      </c>
    </row>
    <row r="196" spans="1:5" x14ac:dyDescent="0.25">
      <c r="A196">
        <v>194</v>
      </c>
      <c r="B196" t="s">
        <v>383</v>
      </c>
      <c r="C196" t="s">
        <v>384</v>
      </c>
      <c r="D196" t="str">
        <f>"43-267"</f>
        <v>43-267</v>
      </c>
      <c r="E196" t="str">
        <f>"Suszec"</f>
        <v>Suszec</v>
      </c>
    </row>
    <row r="197" spans="1:5" x14ac:dyDescent="0.25">
      <c r="A197">
        <v>195</v>
      </c>
      <c r="B197" t="s">
        <v>385</v>
      </c>
      <c r="C197" t="s">
        <v>386</v>
      </c>
      <c r="D197" t="str">
        <f>"43-200"</f>
        <v>43-200</v>
      </c>
      <c r="E197" t="str">
        <f>"Pszczyna"</f>
        <v>Pszczyna</v>
      </c>
    </row>
    <row r="198" spans="1:5" x14ac:dyDescent="0.25">
      <c r="A198">
        <v>196</v>
      </c>
      <c r="B198" t="s">
        <v>387</v>
      </c>
      <c r="C198" t="s">
        <v>388</v>
      </c>
      <c r="D198" t="str">
        <f>"43-200"</f>
        <v>43-200</v>
      </c>
      <c r="E198" t="str">
        <f>"Pszczyna"</f>
        <v>Pszczyna</v>
      </c>
    </row>
    <row r="199" spans="1:5" x14ac:dyDescent="0.25">
      <c r="A199">
        <v>197</v>
      </c>
      <c r="B199" t="s">
        <v>389</v>
      </c>
      <c r="C199" t="s">
        <v>390</v>
      </c>
      <c r="D199" t="str">
        <f>"43-210"</f>
        <v>43-210</v>
      </c>
      <c r="E199" t="str">
        <f>"Kobiór"</f>
        <v>Kobiór</v>
      </c>
    </row>
    <row r="200" spans="1:5" x14ac:dyDescent="0.25">
      <c r="A200">
        <v>198</v>
      </c>
      <c r="B200" t="s">
        <v>391</v>
      </c>
      <c r="C200" t="s">
        <v>392</v>
      </c>
      <c r="D200" t="str">
        <f>"43-245"</f>
        <v>43-245</v>
      </c>
      <c r="E200" t="str">
        <f>"Studzionka"</f>
        <v>Studzionka</v>
      </c>
    </row>
    <row r="201" spans="1:5" x14ac:dyDescent="0.25">
      <c r="A201">
        <v>199</v>
      </c>
      <c r="B201" t="s">
        <v>393</v>
      </c>
      <c r="C201" t="s">
        <v>394</v>
      </c>
      <c r="D201" t="str">
        <f>"43-200"</f>
        <v>43-200</v>
      </c>
      <c r="E201" t="str">
        <f>"Pszczyna"</f>
        <v>Pszczyna</v>
      </c>
    </row>
    <row r="202" spans="1:5" x14ac:dyDescent="0.25">
      <c r="A202">
        <v>200</v>
      </c>
      <c r="B202" t="s">
        <v>395</v>
      </c>
      <c r="C202" t="s">
        <v>396</v>
      </c>
      <c r="D202" t="str">
        <f>"43-229"</f>
        <v>43-229</v>
      </c>
      <c r="E202" t="str">
        <f>"Ćwiklice"</f>
        <v>Ćwiklice</v>
      </c>
    </row>
    <row r="203" spans="1:5" x14ac:dyDescent="0.25">
      <c r="A203">
        <v>201</v>
      </c>
      <c r="B203" t="s">
        <v>397</v>
      </c>
      <c r="C203" t="s">
        <v>398</v>
      </c>
      <c r="D203" t="str">
        <f>"43-200"</f>
        <v>43-200</v>
      </c>
      <c r="E203" t="str">
        <f>"Pszczyna"</f>
        <v>Pszczyna</v>
      </c>
    </row>
    <row r="204" spans="1:5" x14ac:dyDescent="0.25">
      <c r="A204">
        <v>202</v>
      </c>
      <c r="B204" t="s">
        <v>399</v>
      </c>
      <c r="C204" t="s">
        <v>400</v>
      </c>
      <c r="D204" t="str">
        <f>"43-200"</f>
        <v>43-200</v>
      </c>
      <c r="E204" t="str">
        <f>"Pszczyna"</f>
        <v>Pszczyna</v>
      </c>
    </row>
    <row r="205" spans="1:5" x14ac:dyDescent="0.25">
      <c r="A205">
        <v>203</v>
      </c>
      <c r="B205" t="s">
        <v>401</v>
      </c>
      <c r="C205" t="s">
        <v>402</v>
      </c>
      <c r="D205" t="str">
        <f>"43-211"</f>
        <v>43-211</v>
      </c>
      <c r="E205" t="str">
        <f>"Piasek"</f>
        <v>Piasek</v>
      </c>
    </row>
    <row r="206" spans="1:5" x14ac:dyDescent="0.25">
      <c r="A206">
        <v>204</v>
      </c>
      <c r="B206" t="s">
        <v>403</v>
      </c>
      <c r="C206" t="s">
        <v>217</v>
      </c>
      <c r="D206" t="str">
        <f>"43-254"</f>
        <v>43-254</v>
      </c>
      <c r="E206" t="str">
        <f>"Warszowice"</f>
        <v>Warszowice</v>
      </c>
    </row>
    <row r="207" spans="1:5" x14ac:dyDescent="0.25">
      <c r="A207">
        <v>205</v>
      </c>
      <c r="B207" t="s">
        <v>404</v>
      </c>
      <c r="C207" t="s">
        <v>405</v>
      </c>
      <c r="D207" t="str">
        <f>"43-267"</f>
        <v>43-267</v>
      </c>
      <c r="E207" t="str">
        <f>"Rudziczka"</f>
        <v>Rudziczka</v>
      </c>
    </row>
    <row r="208" spans="1:5" x14ac:dyDescent="0.25">
      <c r="A208">
        <v>206</v>
      </c>
      <c r="B208" t="s">
        <v>406</v>
      </c>
      <c r="C208" t="s">
        <v>407</v>
      </c>
      <c r="D208" t="str">
        <f>"43-211"</f>
        <v>43-211</v>
      </c>
      <c r="E208" t="str">
        <f>"Czarków"</f>
        <v>Czarków</v>
      </c>
    </row>
    <row r="209" spans="1:5" x14ac:dyDescent="0.25">
      <c r="A209">
        <v>207</v>
      </c>
      <c r="B209" t="s">
        <v>408</v>
      </c>
      <c r="C209" t="s">
        <v>409</v>
      </c>
      <c r="D209" t="str">
        <f>"43-245"</f>
        <v>43-245</v>
      </c>
      <c r="E209" t="str">
        <f>"Studzionka"</f>
        <v>Studzionka</v>
      </c>
    </row>
    <row r="210" spans="1:5" x14ac:dyDescent="0.25">
      <c r="A210">
        <v>208</v>
      </c>
      <c r="B210" t="s">
        <v>410</v>
      </c>
      <c r="C210" t="s">
        <v>411</v>
      </c>
      <c r="D210" t="str">
        <f>"43-200"</f>
        <v>43-200</v>
      </c>
      <c r="E210" t="str">
        <f>"Pszczyna"</f>
        <v>Pszczyna</v>
      </c>
    </row>
    <row r="211" spans="1:5" x14ac:dyDescent="0.25">
      <c r="A211">
        <v>209</v>
      </c>
      <c r="B211" t="s">
        <v>412</v>
      </c>
      <c r="C211" t="s">
        <v>413</v>
      </c>
      <c r="D211" t="str">
        <f>"43-230"</f>
        <v>43-230</v>
      </c>
      <c r="E211" t="s">
        <v>16</v>
      </c>
    </row>
    <row r="212" spans="1:5" x14ac:dyDescent="0.25">
      <c r="A212">
        <v>210</v>
      </c>
      <c r="B212" t="s">
        <v>414</v>
      </c>
      <c r="C212" t="s">
        <v>415</v>
      </c>
      <c r="D212" t="str">
        <f>"43-200"</f>
        <v>43-200</v>
      </c>
      <c r="E212" t="str">
        <f>"Pszczyna"</f>
        <v>Pszczyna</v>
      </c>
    </row>
    <row r="213" spans="1:5" x14ac:dyDescent="0.25">
      <c r="A213">
        <v>211</v>
      </c>
      <c r="B213" t="s">
        <v>416</v>
      </c>
      <c r="C213" t="s">
        <v>207</v>
      </c>
      <c r="D213" t="str">
        <f>"43-200"</f>
        <v>43-200</v>
      </c>
      <c r="E213" t="str">
        <f>"Pszczyna"</f>
        <v>Pszczyna</v>
      </c>
    </row>
    <row r="214" spans="1:5" x14ac:dyDescent="0.25">
      <c r="A214">
        <v>212</v>
      </c>
      <c r="B214" t="s">
        <v>417</v>
      </c>
      <c r="C214" t="s">
        <v>418</v>
      </c>
      <c r="D214" t="str">
        <f>"43-200"</f>
        <v>43-200</v>
      </c>
      <c r="E214" t="str">
        <f>"Pszczyna"</f>
        <v>Pszczyna</v>
      </c>
    </row>
    <row r="215" spans="1:5" x14ac:dyDescent="0.25">
      <c r="A215">
        <v>213</v>
      </c>
      <c r="B215" t="s">
        <v>419</v>
      </c>
      <c r="C215" t="s">
        <v>420</v>
      </c>
      <c r="D215" t="str">
        <f>"43-229"</f>
        <v>43-229</v>
      </c>
      <c r="E215" t="s">
        <v>23</v>
      </c>
    </row>
    <row r="216" spans="1:5" x14ac:dyDescent="0.25">
      <c r="A216">
        <v>214</v>
      </c>
      <c r="B216" t="s">
        <v>421</v>
      </c>
      <c r="C216" t="s">
        <v>422</v>
      </c>
      <c r="D216" t="str">
        <f>"43-229"</f>
        <v>43-229</v>
      </c>
      <c r="E216" t="s">
        <v>23</v>
      </c>
    </row>
    <row r="217" spans="1:5" x14ac:dyDescent="0.25">
      <c r="A217">
        <v>215</v>
      </c>
      <c r="B217" t="s">
        <v>423</v>
      </c>
      <c r="C217" t="s">
        <v>424</v>
      </c>
      <c r="D217" t="str">
        <f>"43-254"</f>
        <v>43-254</v>
      </c>
      <c r="E217" t="str">
        <f>"Krzyżowice"</f>
        <v>Krzyżowice</v>
      </c>
    </row>
    <row r="218" spans="1:5" x14ac:dyDescent="0.25">
      <c r="A218">
        <v>216</v>
      </c>
      <c r="B218" t="s">
        <v>425</v>
      </c>
      <c r="C218" t="s">
        <v>426</v>
      </c>
      <c r="D218" t="str">
        <f>"43-227"</f>
        <v>43-227</v>
      </c>
      <c r="E218" t="str">
        <f>"Grzawa"</f>
        <v>Grzawa</v>
      </c>
    </row>
    <row r="219" spans="1:5" x14ac:dyDescent="0.25">
      <c r="A219">
        <v>217</v>
      </c>
      <c r="B219" t="s">
        <v>427</v>
      </c>
      <c r="C219" t="s">
        <v>428</v>
      </c>
      <c r="D219" t="str">
        <f>"43-200"</f>
        <v>43-200</v>
      </c>
      <c r="E219" t="str">
        <f>"Pszczyna"</f>
        <v>Pszczyna</v>
      </c>
    </row>
    <row r="220" spans="1:5" x14ac:dyDescent="0.25">
      <c r="A220">
        <v>218</v>
      </c>
      <c r="B220" t="s">
        <v>429</v>
      </c>
      <c r="C220" t="s">
        <v>430</v>
      </c>
      <c r="D220" t="str">
        <f>"43-210"</f>
        <v>43-210</v>
      </c>
      <c r="E220" t="str">
        <f>"Kobiór"</f>
        <v>Kobiór</v>
      </c>
    </row>
    <row r="221" spans="1:5" x14ac:dyDescent="0.25">
      <c r="A221">
        <v>219</v>
      </c>
      <c r="B221" t="s">
        <v>431</v>
      </c>
      <c r="C221" t="s">
        <v>432</v>
      </c>
      <c r="D221" t="str">
        <f>"43-200"</f>
        <v>43-200</v>
      </c>
      <c r="E221" t="str">
        <f>"Pszczyna"</f>
        <v>Pszczyna</v>
      </c>
    </row>
    <row r="222" spans="1:5" x14ac:dyDescent="0.25">
      <c r="A222">
        <v>220</v>
      </c>
      <c r="B222" t="s">
        <v>433</v>
      </c>
      <c r="C222" t="s">
        <v>394</v>
      </c>
      <c r="D222" t="str">
        <f>"43-200"</f>
        <v>43-200</v>
      </c>
      <c r="E222" t="str">
        <f>"Pszczyna"</f>
        <v>Pszczyna</v>
      </c>
    </row>
    <row r="223" spans="1:5" x14ac:dyDescent="0.25">
      <c r="A223">
        <v>221</v>
      </c>
      <c r="B223" t="s">
        <v>434</v>
      </c>
      <c r="C223" t="s">
        <v>435</v>
      </c>
      <c r="D223" t="str">
        <f>"43-250"</f>
        <v>43-250</v>
      </c>
      <c r="E223" t="str">
        <f>"Pawłowice"</f>
        <v>Pawłowice</v>
      </c>
    </row>
    <row r="224" spans="1:5" x14ac:dyDescent="0.25">
      <c r="A224">
        <v>222</v>
      </c>
      <c r="B224" t="s">
        <v>436</v>
      </c>
      <c r="C224" t="s">
        <v>437</v>
      </c>
      <c r="D224" t="str">
        <f>"43-211"</f>
        <v>43-211</v>
      </c>
      <c r="E224" t="str">
        <f>"Piasek"</f>
        <v>Piasek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Zaświadczenia na potrz. własne_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Jadwiga Zdrowak</dc:creator>
  <cp:lastModifiedBy>Jadwiga Zdrowak</cp:lastModifiedBy>
  <dcterms:created xsi:type="dcterms:W3CDTF">2021-09-01T12:57:17Z</dcterms:created>
  <dcterms:modified xsi:type="dcterms:W3CDTF">2021-09-01T12:59:14Z</dcterms:modified>
</cp:coreProperties>
</file>